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30"/>
  </bookViews>
  <sheets>
    <sheet name="电量核查" sheetId="1" r:id="rId1"/>
  </sheets>
  <definedNames>
    <definedName name="_xlnm.Print_Area" localSheetId="0">电量核查!$A$1:$H$98</definedName>
  </definedNames>
  <calcPr calcId="144525"/>
</workbook>
</file>

<file path=xl/sharedStrings.xml><?xml version="1.0" encoding="utf-8"?>
<sst xmlns="http://schemas.openxmlformats.org/spreadsheetml/2006/main" count="82">
  <si>
    <t>附表4-4                                                      电量核查表</t>
  </si>
  <si>
    <t>4.4.1（表格1，共5个表格）                                         供电量合计</t>
  </si>
  <si>
    <t>月份</t>
  </si>
  <si>
    <t>外购电量（千瓦时）</t>
  </si>
  <si>
    <t>自发电量（千瓦时）</t>
  </si>
  <si>
    <t>企业用电合计(千瓦时)</t>
  </si>
  <si>
    <t>供电局供电量</t>
  </si>
  <si>
    <t>厂外线损</t>
  </si>
  <si>
    <t>企业抄表电量</t>
  </si>
  <si>
    <r>
      <rPr>
        <sz val="11"/>
        <color indexed="8"/>
        <rFont val="宋体"/>
        <charset val="134"/>
      </rPr>
      <t>发电量q</t>
    </r>
    <r>
      <rPr>
        <vertAlign val="subscript"/>
        <sz val="11"/>
        <color indexed="8"/>
        <rFont val="宋体"/>
        <charset val="134"/>
      </rPr>
      <t>he</t>
    </r>
  </si>
  <si>
    <r>
      <rPr>
        <sz val="11"/>
        <color indexed="8"/>
        <rFont val="宋体"/>
        <charset val="134"/>
      </rPr>
      <t>机组自用电量q</t>
    </r>
    <r>
      <rPr>
        <vertAlign val="subscript"/>
        <sz val="11"/>
        <color indexed="8"/>
        <rFont val="宋体"/>
        <charset val="134"/>
      </rPr>
      <t>o</t>
    </r>
  </si>
  <si>
    <t>供电量</t>
  </si>
  <si>
    <r>
      <rPr>
        <sz val="11"/>
        <color indexed="8"/>
        <rFont val="Times New Roman"/>
        <charset val="134"/>
      </rPr>
      <t>1</t>
    </r>
    <r>
      <rPr>
        <sz val="11"/>
        <color indexed="8"/>
        <rFont val="宋体"/>
        <charset val="134"/>
      </rPr>
      <t>月</t>
    </r>
  </si>
  <si>
    <r>
      <rPr>
        <sz val="11"/>
        <color indexed="8"/>
        <rFont val="Times New Roman"/>
        <charset val="134"/>
      </rPr>
      <t>2</t>
    </r>
    <r>
      <rPr>
        <sz val="11"/>
        <color indexed="8"/>
        <rFont val="宋体"/>
        <charset val="134"/>
      </rPr>
      <t>月</t>
    </r>
  </si>
  <si>
    <r>
      <rPr>
        <sz val="11"/>
        <color indexed="8"/>
        <rFont val="Times New Roman"/>
        <charset val="134"/>
      </rPr>
      <t>3</t>
    </r>
    <r>
      <rPr>
        <sz val="11"/>
        <color indexed="8"/>
        <rFont val="宋体"/>
        <charset val="134"/>
      </rPr>
      <t>月</t>
    </r>
  </si>
  <si>
    <r>
      <rPr>
        <sz val="11"/>
        <color indexed="8"/>
        <rFont val="Times New Roman"/>
        <charset val="134"/>
      </rPr>
      <t>4</t>
    </r>
    <r>
      <rPr>
        <sz val="11"/>
        <color indexed="8"/>
        <rFont val="宋体"/>
        <charset val="134"/>
      </rPr>
      <t>月</t>
    </r>
  </si>
  <si>
    <r>
      <rPr>
        <sz val="11"/>
        <color indexed="8"/>
        <rFont val="Times New Roman"/>
        <charset val="134"/>
      </rPr>
      <t>5</t>
    </r>
    <r>
      <rPr>
        <sz val="11"/>
        <color indexed="8"/>
        <rFont val="宋体"/>
        <charset val="134"/>
      </rPr>
      <t>月</t>
    </r>
  </si>
  <si>
    <r>
      <rPr>
        <sz val="11"/>
        <color indexed="8"/>
        <rFont val="Times New Roman"/>
        <charset val="134"/>
      </rPr>
      <t>6</t>
    </r>
    <r>
      <rPr>
        <sz val="11"/>
        <color indexed="8"/>
        <rFont val="宋体"/>
        <charset val="134"/>
      </rPr>
      <t>月</t>
    </r>
  </si>
  <si>
    <r>
      <rPr>
        <sz val="11"/>
        <color indexed="8"/>
        <rFont val="Times New Roman"/>
        <charset val="134"/>
      </rPr>
      <t>7</t>
    </r>
    <r>
      <rPr>
        <sz val="11"/>
        <color indexed="8"/>
        <rFont val="宋体"/>
        <charset val="134"/>
      </rPr>
      <t>月</t>
    </r>
  </si>
  <si>
    <r>
      <rPr>
        <sz val="11"/>
        <color indexed="8"/>
        <rFont val="Times New Roman"/>
        <charset val="134"/>
      </rPr>
      <t>8</t>
    </r>
    <r>
      <rPr>
        <sz val="11"/>
        <color indexed="8"/>
        <rFont val="宋体"/>
        <charset val="134"/>
      </rPr>
      <t>月</t>
    </r>
  </si>
  <si>
    <r>
      <rPr>
        <sz val="11"/>
        <color indexed="8"/>
        <rFont val="Times New Roman"/>
        <charset val="134"/>
      </rPr>
      <t>9</t>
    </r>
    <r>
      <rPr>
        <sz val="11"/>
        <color indexed="8"/>
        <rFont val="宋体"/>
        <charset val="134"/>
      </rPr>
      <t>月</t>
    </r>
  </si>
  <si>
    <r>
      <rPr>
        <sz val="11"/>
        <color indexed="8"/>
        <rFont val="Times New Roman"/>
        <charset val="134"/>
      </rPr>
      <t>10</t>
    </r>
    <r>
      <rPr>
        <sz val="11"/>
        <color indexed="8"/>
        <rFont val="宋体"/>
        <charset val="134"/>
      </rPr>
      <t>月</t>
    </r>
  </si>
  <si>
    <r>
      <rPr>
        <sz val="11"/>
        <color indexed="8"/>
        <rFont val="Times New Roman"/>
        <charset val="134"/>
      </rPr>
      <t>11</t>
    </r>
    <r>
      <rPr>
        <sz val="11"/>
        <color indexed="8"/>
        <rFont val="宋体"/>
        <charset val="134"/>
      </rPr>
      <t>月</t>
    </r>
  </si>
  <si>
    <r>
      <rPr>
        <sz val="11"/>
        <color indexed="8"/>
        <rFont val="Times New Roman"/>
        <charset val="134"/>
      </rPr>
      <t>12</t>
    </r>
    <r>
      <rPr>
        <sz val="11"/>
        <color indexed="8"/>
        <rFont val="宋体"/>
        <charset val="134"/>
      </rPr>
      <t>月</t>
    </r>
  </si>
  <si>
    <t>合计</t>
  </si>
  <si>
    <t>4.4.2（表格2，共5个表格）                  熟料工序</t>
  </si>
  <si>
    <t>生料工段（千瓦时）</t>
  </si>
  <si>
    <t>烧成工段（千瓦时）</t>
  </si>
  <si>
    <t>辅助用电（千瓦时）</t>
  </si>
  <si>
    <t>协同处置电耗（千瓦时）</t>
  </si>
  <si>
    <r>
      <rPr>
        <sz val="11"/>
        <color indexed="8"/>
        <rFont val="宋体"/>
        <charset val="134"/>
      </rPr>
      <t>q</t>
    </r>
    <r>
      <rPr>
        <vertAlign val="subscript"/>
        <sz val="11"/>
        <color indexed="8"/>
        <rFont val="宋体"/>
        <charset val="134"/>
      </rPr>
      <t>sl</t>
    </r>
  </si>
  <si>
    <r>
      <rPr>
        <sz val="11"/>
        <color indexed="8"/>
        <rFont val="宋体"/>
        <charset val="134"/>
      </rPr>
      <t>q</t>
    </r>
    <r>
      <rPr>
        <vertAlign val="subscript"/>
        <sz val="11"/>
        <color indexed="8"/>
        <rFont val="宋体"/>
        <charset val="134"/>
      </rPr>
      <t>sc</t>
    </r>
  </si>
  <si>
    <r>
      <rPr>
        <sz val="11"/>
        <color indexed="8"/>
        <rFont val="宋体"/>
        <charset val="134"/>
      </rPr>
      <t>q</t>
    </r>
    <r>
      <rPr>
        <vertAlign val="subscript"/>
        <sz val="11"/>
        <color indexed="8"/>
        <rFont val="宋体"/>
        <charset val="134"/>
      </rPr>
      <t>as</t>
    </r>
  </si>
  <si>
    <r>
      <rPr>
        <sz val="11"/>
        <color indexed="8"/>
        <rFont val="宋体"/>
        <charset val="134"/>
      </rPr>
      <t>q</t>
    </r>
    <r>
      <rPr>
        <vertAlign val="subscript"/>
        <sz val="11"/>
        <color indexed="8"/>
        <rFont val="宋体"/>
        <charset val="134"/>
      </rPr>
      <t>st</t>
    </r>
  </si>
  <si>
    <t>附表4-4                                      电量核查表</t>
  </si>
  <si>
    <t>4.4.3（表格3，共5个表格）                          水泥粉磨工序</t>
  </si>
  <si>
    <t>混合材处理（千瓦时）</t>
  </si>
  <si>
    <t>石膏处理（千瓦时）</t>
  </si>
  <si>
    <t>粉磨用电（千瓦时）</t>
  </si>
  <si>
    <t>包装用电（千瓦时）</t>
  </si>
  <si>
    <t>生产辅助（千瓦时）</t>
  </si>
  <si>
    <t>预处理电耗（同表4.2.7）</t>
  </si>
  <si>
    <r>
      <rPr>
        <sz val="11"/>
        <color indexed="8"/>
        <rFont val="宋体"/>
        <charset val="134"/>
      </rPr>
      <t>q</t>
    </r>
    <r>
      <rPr>
        <vertAlign val="subscript"/>
        <sz val="11"/>
        <color indexed="8"/>
        <rFont val="宋体"/>
        <charset val="134"/>
      </rPr>
      <t>fm</t>
    </r>
  </si>
  <si>
    <r>
      <rPr>
        <sz val="11"/>
        <color indexed="8"/>
        <rFont val="宋体"/>
        <charset val="134"/>
      </rPr>
      <t>q</t>
    </r>
    <r>
      <rPr>
        <vertAlign val="subscript"/>
        <sz val="11"/>
        <color indexed="8"/>
        <rFont val="宋体"/>
        <charset val="134"/>
      </rPr>
      <t>fz</t>
    </r>
  </si>
  <si>
    <r>
      <rPr>
        <sz val="11"/>
        <color indexed="8"/>
        <rFont val="宋体"/>
        <charset val="134"/>
      </rPr>
      <t>合计</t>
    </r>
  </si>
  <si>
    <t>4.4.4（表格4，共5个表格）                             非生产用电</t>
  </si>
  <si>
    <t>生活（千瓦时）</t>
  </si>
  <si>
    <t>基建（千瓦时）</t>
  </si>
  <si>
    <t>外供（千瓦时）</t>
  </si>
  <si>
    <t>…</t>
  </si>
  <si>
    <t>附表4-4                                                电量核查表</t>
  </si>
  <si>
    <r>
      <rPr>
        <sz val="11"/>
        <color indexed="8"/>
        <rFont val="宋体"/>
        <charset val="134"/>
      </rPr>
      <t>4.4.5</t>
    </r>
    <r>
      <rPr>
        <sz val="11"/>
        <color indexed="8"/>
        <rFont val="宋体"/>
        <charset val="134"/>
      </rPr>
      <t>（表格</t>
    </r>
    <r>
      <rPr>
        <sz val="11"/>
        <color indexed="8"/>
        <rFont val="Times New Roman"/>
        <charset val="134"/>
      </rPr>
      <t>5</t>
    </r>
    <r>
      <rPr>
        <sz val="11"/>
        <color indexed="8"/>
        <rFont val="宋体"/>
        <charset val="134"/>
      </rPr>
      <t>，共</t>
    </r>
    <r>
      <rPr>
        <sz val="11"/>
        <color indexed="8"/>
        <rFont val="Times New Roman"/>
        <charset val="134"/>
      </rPr>
      <t>5</t>
    </r>
    <r>
      <rPr>
        <sz val="11"/>
        <color indexed="8"/>
        <rFont val="宋体"/>
        <charset val="134"/>
      </rPr>
      <t>个表格）</t>
    </r>
    <r>
      <rPr>
        <sz val="11"/>
        <color indexed="8"/>
        <rFont val="Times New Roman"/>
        <charset val="134"/>
      </rPr>
      <t xml:space="preserve">                                                                  </t>
    </r>
    <r>
      <rPr>
        <sz val="11"/>
        <color indexed="8"/>
        <rFont val="宋体"/>
        <charset val="134"/>
      </rPr>
      <t>电量平衡表（自动生成，无需填写）</t>
    </r>
  </si>
  <si>
    <t>收入（万千瓦时）</t>
  </si>
  <si>
    <t>支出（千瓦时）</t>
  </si>
  <si>
    <t>备注/差率</t>
  </si>
  <si>
    <r>
      <rPr>
        <sz val="10.5"/>
        <color indexed="8"/>
        <rFont val="宋体"/>
        <charset val="134"/>
      </rPr>
      <t>电网购入：</t>
    </r>
  </si>
  <si>
    <r>
      <rPr>
        <sz val="10.5"/>
        <color indexed="8"/>
        <rFont val="宋体"/>
        <charset val="134"/>
      </rPr>
      <t>生料工段电耗q</t>
    </r>
    <r>
      <rPr>
        <vertAlign val="subscript"/>
        <sz val="10.5"/>
        <color indexed="8"/>
        <rFont val="宋体"/>
        <charset val="134"/>
      </rPr>
      <t>sl</t>
    </r>
  </si>
  <si>
    <t>熟料综合电耗计算数据</t>
  </si>
  <si>
    <t>自供电量：</t>
  </si>
  <si>
    <r>
      <rPr>
        <sz val="10.5"/>
        <color indexed="8"/>
        <rFont val="宋体"/>
        <charset val="134"/>
      </rPr>
      <t>烧成工段电耗q</t>
    </r>
    <r>
      <rPr>
        <vertAlign val="subscript"/>
        <sz val="10.5"/>
        <color indexed="8"/>
        <rFont val="宋体"/>
        <charset val="134"/>
      </rPr>
      <t>sc　</t>
    </r>
  </si>
  <si>
    <r>
      <rPr>
        <sz val="10.5"/>
        <color indexed="8"/>
        <rFont val="宋体"/>
        <charset val="134"/>
      </rPr>
      <t>熟料辅助生产电耗q</t>
    </r>
    <r>
      <rPr>
        <vertAlign val="subscript"/>
        <sz val="10.5"/>
        <color indexed="8"/>
        <rFont val="宋体"/>
        <charset val="134"/>
      </rPr>
      <t>as</t>
    </r>
  </si>
  <si>
    <r>
      <rPr>
        <sz val="11"/>
        <color indexed="8"/>
        <rFont val="宋体"/>
        <charset val="134"/>
      </rPr>
      <t>水泥窑协同处置电耗q</t>
    </r>
    <r>
      <rPr>
        <vertAlign val="subscript"/>
        <sz val="11"/>
        <color indexed="8"/>
        <rFont val="宋体"/>
        <charset val="134"/>
      </rPr>
      <t>xt</t>
    </r>
  </si>
  <si>
    <t>预处理电耗</t>
  </si>
  <si>
    <t>水泥粉磨综合电耗计算数据</t>
  </si>
  <si>
    <r>
      <rPr>
        <sz val="11"/>
        <color indexed="8"/>
        <rFont val="宋体"/>
        <charset val="134"/>
      </rPr>
      <t>水泥粉磨、包装过程耗电量q</t>
    </r>
    <r>
      <rPr>
        <vertAlign val="subscript"/>
        <sz val="11"/>
        <color indexed="8"/>
        <rFont val="宋体"/>
        <charset val="134"/>
      </rPr>
      <t>fm</t>
    </r>
  </si>
  <si>
    <r>
      <rPr>
        <sz val="11"/>
        <color indexed="8"/>
        <rFont val="宋体"/>
        <charset val="134"/>
      </rPr>
      <t>粉磨辅助生产用电量q</t>
    </r>
    <r>
      <rPr>
        <vertAlign val="subscript"/>
        <sz val="11"/>
        <color indexed="8"/>
        <rFont val="宋体"/>
        <charset val="134"/>
      </rPr>
      <t>fz</t>
    </r>
  </si>
  <si>
    <t>扣除项</t>
  </si>
  <si>
    <r>
      <rPr>
        <sz val="11"/>
        <color indexed="8"/>
        <rFont val="宋体"/>
        <charset val="134"/>
      </rPr>
      <t>非生产用电</t>
    </r>
    <r>
      <rPr>
        <sz val="11"/>
        <color indexed="8"/>
        <rFont val="Times New Roman"/>
        <charset val="134"/>
      </rPr>
      <t>q</t>
    </r>
    <r>
      <rPr>
        <vertAlign val="subscript"/>
        <sz val="11"/>
        <color indexed="8"/>
        <rFont val="Times New Roman"/>
        <charset val="134"/>
      </rPr>
      <t>el</t>
    </r>
    <r>
      <rPr>
        <sz val="11"/>
        <color indexed="8"/>
        <rFont val="宋体"/>
        <charset val="134"/>
      </rPr>
      <t>（或</t>
    </r>
    <r>
      <rPr>
        <sz val="11"/>
        <color indexed="8"/>
        <rFont val="Times New Roman"/>
        <charset val="134"/>
      </rPr>
      <t>q</t>
    </r>
    <r>
      <rPr>
        <vertAlign val="subscript"/>
        <sz val="11"/>
        <color indexed="8"/>
        <rFont val="Times New Roman"/>
        <charset val="134"/>
      </rPr>
      <t>qt</t>
    </r>
    <r>
      <rPr>
        <sz val="11"/>
        <color indexed="8"/>
        <rFont val="宋体"/>
        <charset val="134"/>
      </rPr>
      <t>）</t>
    </r>
  </si>
  <si>
    <r>
      <rPr>
        <sz val="10.5"/>
        <color indexed="8"/>
        <rFont val="宋体"/>
        <charset val="134"/>
      </rPr>
      <t>企业总电耗</t>
    </r>
    <r>
      <rPr>
        <sz val="10.5"/>
        <color indexed="8"/>
        <rFont val="Times New Roman"/>
        <charset val="134"/>
      </rPr>
      <t>q</t>
    </r>
    <r>
      <rPr>
        <vertAlign val="subscript"/>
        <sz val="10.5"/>
        <color indexed="8"/>
        <rFont val="Times New Roman"/>
        <charset val="134"/>
      </rPr>
      <t>s</t>
    </r>
    <r>
      <rPr>
        <sz val="10.5"/>
        <color indexed="8"/>
        <rFont val="宋体"/>
        <charset val="134"/>
      </rPr>
      <t>（千瓦时）：</t>
    </r>
  </si>
  <si>
    <t>支出合计：</t>
  </si>
  <si>
    <r>
      <rPr>
        <sz val="10.5"/>
        <color indexed="8"/>
        <rFont val="宋体"/>
        <charset val="134"/>
      </rPr>
      <t>生产各过程及辅助生产的总电耗q</t>
    </r>
    <r>
      <rPr>
        <vertAlign val="subscript"/>
        <sz val="10.5"/>
        <color indexed="8"/>
        <rFont val="宋体"/>
        <charset val="134"/>
      </rPr>
      <t>z</t>
    </r>
    <r>
      <rPr>
        <sz val="10.5"/>
        <color indexed="8"/>
        <rFont val="宋体"/>
        <charset val="134"/>
      </rPr>
      <t>（千瓦时）：</t>
    </r>
  </si>
  <si>
    <t>注：要求修正至两边平衡，否则不利于计算限额</t>
  </si>
  <si>
    <t xml:space="preserve">备注：
</t>
  </si>
  <si>
    <r>
      <rPr>
        <sz val="11"/>
        <color indexed="8"/>
        <rFont val="宋体"/>
        <charset val="134"/>
      </rPr>
      <t>1.</t>
    </r>
    <r>
      <rPr>
        <sz val="11"/>
        <color indexed="8"/>
        <rFont val="宋体"/>
        <charset val="134"/>
      </rPr>
      <t>供电局抄表包括了厂外线损，按核查要求厂外线损可以扣除，在计量完备的情况下允许使用企业抄表电量，如果企业抄表电量不完善则使用供电局供电量。</t>
    </r>
  </si>
  <si>
    <r>
      <rPr>
        <sz val="11"/>
        <color indexed="8"/>
        <rFont val="等线"/>
        <charset val="134"/>
      </rPr>
      <t>2.全厂实际用电量＝企业抄表电量+（发电量－机组自</t>
    </r>
    <r>
      <rPr>
        <sz val="11"/>
        <color indexed="8"/>
        <rFont val="宋体"/>
        <charset val="134"/>
      </rPr>
      <t>用电量）</t>
    </r>
  </si>
  <si>
    <t>3.熟料工序包括原料处理入库，生料工段，烧成工段，有矿山的企业建议将输送入厂用电全部计入矿山。</t>
  </si>
  <si>
    <t xml:space="preserve">
</t>
  </si>
  <si>
    <t>4.预处理用电：目前存在以下两种情况，外购工业石膏和处理好的混合材，此处计量为零，另外有部份企业因计量不完善，混合材处理和粉磨用电无法分开，均计入粉磨用电。</t>
  </si>
  <si>
    <t>5.粉磨用电： 加工矿粉外卖 ，因该原料不进入水泥产品，在计量完善的前提下，可予扣减。</t>
  </si>
  <si>
    <t>6.包装工序：包装分为散装和袋装。</t>
  </si>
  <si>
    <t>7.非生产用电：指的是生活区（宿舍），基建电用，外供电。基建用电指当年进行的大型改造项目，并有相关施工合同及电费计量。</t>
  </si>
  <si>
    <t>8.辅助用电：等于各工段分摊用电之合，大企业在原始报表中均分摊至各工序，无法分摊的均统一计入辅助用电，注意不要重复计算。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</si>
</sst>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176" formatCode="0.00_);[Red]\(0.00\)"/>
    <numFmt numFmtId="177" formatCode="0_);[Red]\(0\)"/>
    <numFmt numFmtId="178" formatCode="0;_ࠀ"/>
    <numFmt numFmtId="179" formatCode="0_ "/>
    <numFmt numFmtId="44" formatCode="_ &quot;￥&quot;* #,##0.00_ ;_ &quot;￥&quot;* \-#,##0.00_ ;_ &quot;￥&quot;* &quot;-&quot;??_ ;_ @_ "/>
    <numFmt numFmtId="180" formatCode="0;_褀"/>
    <numFmt numFmtId="42" formatCode="_ &quot;￥&quot;* #,##0_ ;_ &quot;￥&quot;* \-#,##0_ ;_ &quot;￥&quot;* &quot;-&quot;_ ;_ @_ "/>
    <numFmt numFmtId="181" formatCode="0.000%"/>
    <numFmt numFmtId="182" formatCode="0;_球"/>
    <numFmt numFmtId="43" formatCode="_ * #,##0.00_ ;_ * \-#,##0.00_ ;_ * &quot;-&quot;??_ ;_ @_ "/>
    <numFmt numFmtId="183" formatCode="0.00_ "/>
  </numFmts>
  <fonts count="30">
    <font>
      <sz val="11"/>
      <color indexed="8"/>
      <name val="宋体"/>
      <charset val="134"/>
    </font>
    <font>
      <sz val="11"/>
      <color indexed="8"/>
      <name val="Times New Roman"/>
      <charset val="134"/>
    </font>
    <font>
      <sz val="8"/>
      <color indexed="8"/>
      <name val="宋体"/>
      <charset val="134"/>
    </font>
    <font>
      <sz val="10.5"/>
      <color indexed="8"/>
      <name val="宋体"/>
      <charset val="134"/>
    </font>
    <font>
      <sz val="10.5"/>
      <color indexed="8"/>
      <name val="Times New Roman"/>
      <charset val="134"/>
    </font>
    <font>
      <b/>
      <sz val="11"/>
      <color indexed="10"/>
      <name val="宋体"/>
      <charset val="134"/>
    </font>
    <font>
      <sz val="10"/>
      <color indexed="8"/>
      <name val="宋体"/>
      <charset val="134"/>
    </font>
    <font>
      <b/>
      <sz val="11"/>
      <color indexed="62"/>
      <name val="宋体"/>
      <charset val="134"/>
    </font>
    <font>
      <i/>
      <sz val="11"/>
      <color indexed="23"/>
      <name val="宋体"/>
      <charset val="0"/>
    </font>
    <font>
      <sz val="11"/>
      <color indexed="62"/>
      <name val="宋体"/>
      <charset val="0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1"/>
      <color indexed="9"/>
      <name val="宋体"/>
      <charset val="0"/>
    </font>
    <font>
      <b/>
      <sz val="15"/>
      <color indexed="62"/>
      <name val="宋体"/>
      <charset val="134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b/>
      <sz val="11"/>
      <color indexed="63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sz val="11"/>
      <color indexed="17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vertAlign val="subscript"/>
      <sz val="11"/>
      <color indexed="8"/>
      <name val="宋体"/>
      <charset val="134"/>
    </font>
    <font>
      <vertAlign val="subscript"/>
      <sz val="10.5"/>
      <color indexed="8"/>
      <name val="宋体"/>
      <charset val="134"/>
    </font>
    <font>
      <vertAlign val="subscript"/>
      <sz val="11"/>
      <color indexed="8"/>
      <name val="Times New Roman"/>
      <charset val="134"/>
    </font>
    <font>
      <vertAlign val="subscript"/>
      <sz val="10.5"/>
      <color indexed="8"/>
      <name val="Times New Roman"/>
      <charset val="134"/>
    </font>
    <font>
      <sz val="11"/>
      <color indexed="8"/>
      <name val="等线"/>
      <charset val="134"/>
    </font>
  </fonts>
  <fills count="21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6" borderId="8" applyNumberFormat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0" borderId="0" applyNumberForma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0" fontId="16" fillId="0" borderId="0" applyNumberFormat="0" applyBorder="0" applyAlignment="0" applyProtection="0">
      <alignment vertical="center"/>
    </xf>
    <xf numFmtId="0" fontId="0" fillId="5" borderId="7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0" borderId="0" applyNumberFormat="0" applyBorder="0" applyAlignment="0" applyProtection="0">
      <alignment vertical="center"/>
    </xf>
    <xf numFmtId="0" fontId="20" fillId="0" borderId="0" applyNumberFormat="0" applyBorder="0" applyAlignment="0" applyProtection="0">
      <alignment vertical="center"/>
    </xf>
    <xf numFmtId="0" fontId="21" fillId="0" borderId="0" applyNumberFormat="0" applyBorder="0" applyAlignment="0" applyProtection="0">
      <alignment vertical="center"/>
    </xf>
    <xf numFmtId="0" fontId="8" fillId="0" borderId="0" applyNumberFormat="0" applyBorder="0" applyAlignment="0" applyProtection="0">
      <alignment vertical="center"/>
    </xf>
    <xf numFmtId="0" fontId="15" fillId="0" borderId="10" applyNumberFormat="0" applyAlignment="0" applyProtection="0">
      <alignment vertical="center"/>
    </xf>
    <xf numFmtId="0" fontId="19" fillId="0" borderId="10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0" borderId="12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9" borderId="11" applyNumberFormat="0" applyAlignment="0" applyProtection="0">
      <alignment vertical="center"/>
    </xf>
    <xf numFmtId="0" fontId="12" fillId="9" borderId="8" applyNumberFormat="0" applyAlignment="0" applyProtection="0">
      <alignment vertical="center"/>
    </xf>
    <xf numFmtId="0" fontId="14" fillId="17" borderId="9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3" fillId="0" borderId="13" applyNumberFormat="0" applyAlignment="0" applyProtection="0">
      <alignment vertical="center"/>
    </xf>
    <xf numFmtId="0" fontId="24" fillId="0" borderId="14" applyNumberForma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</cellStyleXfs>
  <cellXfs count="78">
    <xf numFmtId="0" fontId="0" fillId="0" borderId="0" xfId="0" applyFill="1" applyAlignment="1"/>
    <xf numFmtId="0" fontId="0" fillId="0" borderId="0" xfId="0" applyFill="1" applyAlignment="1">
      <alignment vertical="center"/>
    </xf>
    <xf numFmtId="0" fontId="0" fillId="0" borderId="0" xfId="0" applyFill="1" applyBorder="1" applyAlignment="1"/>
    <xf numFmtId="0" fontId="0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8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4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8" fontId="0" fillId="0" borderId="0" xfId="0" applyNumberFormat="1" applyFill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2" borderId="2" xfId="0" applyFont="1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176" fontId="0" fillId="0" borderId="1" xfId="0" applyNumberFormat="1" applyFill="1" applyBorder="1" applyAlignment="1">
      <alignment horizontal="center" vertical="center"/>
    </xf>
    <xf numFmtId="176" fontId="0" fillId="4" borderId="1" xfId="0" applyNumberFormat="1" applyFill="1" applyBorder="1" applyAlignment="1">
      <alignment horizontal="center" vertical="center"/>
    </xf>
    <xf numFmtId="176" fontId="0" fillId="4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7" fontId="0" fillId="3" borderId="1" xfId="0" applyNumberFormat="1" applyFill="1" applyBorder="1" applyAlignment="1">
      <alignment horizontal="center" vertical="center"/>
    </xf>
    <xf numFmtId="182" fontId="1" fillId="0" borderId="1" xfId="0" applyNumberFormat="1" applyFont="1" applyFill="1" applyBorder="1" applyAlignment="1">
      <alignment horizontal="center" vertical="center"/>
    </xf>
    <xf numFmtId="181" fontId="0" fillId="0" borderId="0" xfId="11" applyNumberFormat="1" applyFont="1" applyFill="1" applyBorder="1" applyAlignment="1">
      <alignment horizontal="center" vertical="center"/>
    </xf>
    <xf numFmtId="178" fontId="0" fillId="0" borderId="0" xfId="0" applyNumberFormat="1" applyFill="1" applyBorder="1" applyAlignment="1">
      <alignment vertical="center"/>
    </xf>
    <xf numFmtId="177" fontId="0" fillId="0" borderId="0" xfId="0" applyNumberFormat="1" applyFill="1" applyBorder="1" applyAlignment="1"/>
    <xf numFmtId="0" fontId="0" fillId="0" borderId="5" xfId="0" applyFont="1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78" fontId="1" fillId="3" borderId="1" xfId="0" applyNumberFormat="1" applyFont="1" applyFill="1" applyBorder="1" applyAlignment="1">
      <alignment horizontal="center" vertical="center"/>
    </xf>
    <xf numFmtId="178" fontId="0" fillId="0" borderId="1" xfId="0" applyNumberForma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78" fontId="1" fillId="3" borderId="6" xfId="0" applyNumberFormat="1" applyFont="1" applyFill="1" applyBorder="1" applyAlignment="1">
      <alignment horizontal="center" vertical="center"/>
    </xf>
    <xf numFmtId="183" fontId="1" fillId="3" borderId="6" xfId="0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 wrapText="1"/>
    </xf>
    <xf numFmtId="0" fontId="0" fillId="3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178" fontId="0" fillId="0" borderId="0" xfId="0" applyNumberFormat="1" applyFill="1" applyBorder="1" applyAlignment="1">
      <alignment horizontal="left" vertical="center"/>
    </xf>
    <xf numFmtId="181" fontId="0" fillId="0" borderId="0" xfId="11" applyNumberForma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178" fontId="0" fillId="0" borderId="0" xfId="0" applyNumberFormat="1" applyFill="1" applyAlignment="1">
      <alignment vertical="center"/>
    </xf>
    <xf numFmtId="179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horizontal="left"/>
    </xf>
    <xf numFmtId="179" fontId="0" fillId="0" borderId="0" xfId="0" applyNumberFormat="1" applyFill="1" applyBorder="1" applyAlignment="1"/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78" fontId="1" fillId="0" borderId="0" xfId="0" applyNumberFormat="1" applyFont="1" applyFill="1" applyBorder="1" applyAlignment="1">
      <alignment vertical="center"/>
    </xf>
    <xf numFmtId="178" fontId="0" fillId="0" borderId="0" xfId="0" applyNumberFormat="1" applyFill="1" applyBorder="1" applyAlignment="1">
      <alignment vertical="center" wrapText="1"/>
    </xf>
    <xf numFmtId="0" fontId="0" fillId="0" borderId="0" xfId="0" applyFont="1" applyFill="1" applyBorder="1" applyAlignment="1"/>
    <xf numFmtId="178" fontId="1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1" fillId="0" borderId="0" xfId="0" applyFont="1" applyFill="1" applyBorder="1" applyAlignment="1"/>
    <xf numFmtId="183" fontId="1" fillId="0" borderId="0" xfId="0" applyNumberFormat="1" applyFont="1" applyFill="1" applyBorder="1" applyAlignment="1"/>
    <xf numFmtId="178" fontId="0" fillId="0" borderId="0" xfId="0" applyNumberFormat="1" applyFill="1" applyAlignment="1"/>
    <xf numFmtId="179" fontId="0" fillId="0" borderId="0" xfId="0" applyNumberFormat="1" applyFill="1" applyAlignment="1"/>
    <xf numFmtId="180" fontId="0" fillId="0" borderId="0" xfId="0" applyNumberFormat="1" applyFill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A102"/>
  <sheetViews>
    <sheetView tabSelected="1" view="pageBreakPreview" zoomScale="85" zoomScaleNormal="100" zoomScaleSheetLayoutView="85" workbookViewId="0">
      <selection activeCell="B95" sqref="B95:G95"/>
    </sheetView>
  </sheetViews>
  <sheetFormatPr defaultColWidth="9" defaultRowHeight="13.5"/>
  <cols>
    <col min="1" max="1" width="6.625" customWidth="1"/>
    <col min="2" max="2" width="20.125" customWidth="1"/>
    <col min="3" max="4" width="18.625" customWidth="1"/>
    <col min="5" max="5" width="21.625" customWidth="1"/>
    <col min="6" max="6" width="18.625" style="2" customWidth="1"/>
    <col min="7" max="7" width="16.625" style="2" customWidth="1"/>
    <col min="8" max="8" width="21.125" customWidth="1"/>
    <col min="9" max="9" width="8.625" customWidth="1"/>
    <col min="10" max="10" width="5.625" customWidth="1"/>
    <col min="11" max="11" width="7.875" customWidth="1"/>
    <col min="12" max="12" width="10.875" customWidth="1"/>
    <col min="13" max="13" width="10.625" customWidth="1"/>
    <col min="14" max="15" width="12" customWidth="1"/>
    <col min="16" max="16" width="9.5" customWidth="1"/>
    <col min="17" max="19" width="9" customWidth="1"/>
    <col min="20" max="20" width="8.75" customWidth="1"/>
    <col min="21" max="21" width="9.5" customWidth="1"/>
    <col min="22" max="22" width="9" customWidth="1"/>
    <col min="26" max="26" width="11.25" customWidth="1"/>
    <col min="27" max="27" width="11.375" customWidth="1"/>
    <col min="28" max="28" width="9" customWidth="1"/>
    <col min="29" max="29" width="7.5" customWidth="1"/>
    <col min="30" max="30" width="8" customWidth="1"/>
    <col min="31" max="31" width="6.375" customWidth="1"/>
  </cols>
  <sheetData>
    <row r="1" ht="24.95" customHeight="1" spans="1:14">
      <c r="A1" s="3" t="s">
        <v>0</v>
      </c>
      <c r="B1" s="4"/>
      <c r="C1" s="4"/>
      <c r="D1" s="4"/>
      <c r="E1" s="4"/>
      <c r="F1" s="4"/>
      <c r="G1" s="4"/>
      <c r="H1" s="4"/>
      <c r="I1" s="1"/>
      <c r="J1" s="1"/>
      <c r="K1" s="1"/>
      <c r="L1" s="1"/>
      <c r="M1" s="1"/>
      <c r="N1" s="1"/>
    </row>
    <row r="2" ht="15.6" customHeight="1" spans="1:27">
      <c r="A2" s="5" t="s">
        <v>1</v>
      </c>
      <c r="B2" s="6"/>
      <c r="C2" s="6"/>
      <c r="D2" s="6"/>
      <c r="E2" s="6"/>
      <c r="F2" s="6"/>
      <c r="G2" s="6"/>
      <c r="H2" s="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35"/>
      <c r="AA2" s="35"/>
    </row>
    <row r="3" ht="15.6" customHeight="1" spans="1:27">
      <c r="A3" s="7" t="s">
        <v>2</v>
      </c>
      <c r="B3" s="8" t="s">
        <v>3</v>
      </c>
      <c r="C3" s="7"/>
      <c r="D3" s="7"/>
      <c r="E3" s="8" t="s">
        <v>4</v>
      </c>
      <c r="F3" s="7"/>
      <c r="G3" s="7"/>
      <c r="H3" s="9" t="s">
        <v>5</v>
      </c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35"/>
      <c r="AA3" s="35"/>
    </row>
    <row r="4" ht="15.6" customHeight="1" spans="1:27">
      <c r="A4" s="7"/>
      <c r="B4" s="7" t="s">
        <v>6</v>
      </c>
      <c r="C4" s="8" t="s">
        <v>7</v>
      </c>
      <c r="D4" s="7" t="s">
        <v>8</v>
      </c>
      <c r="E4" s="10" t="s">
        <v>9</v>
      </c>
      <c r="F4" s="10" t="s">
        <v>10</v>
      </c>
      <c r="G4" s="11" t="s">
        <v>11</v>
      </c>
      <c r="H4" s="11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35"/>
      <c r="AA4" s="35"/>
    </row>
    <row r="5" ht="15.6" customHeight="1" spans="1:27">
      <c r="A5" s="12" t="s">
        <v>12</v>
      </c>
      <c r="B5" s="12">
        <v>5860800</v>
      </c>
      <c r="C5" s="12">
        <v>3300</v>
      </c>
      <c r="D5" s="12">
        <f t="shared" ref="D5:D16" si="0">B5-C5</f>
        <v>5857500</v>
      </c>
      <c r="E5" s="12">
        <v>2646471</v>
      </c>
      <c r="F5" s="12">
        <v>123414</v>
      </c>
      <c r="G5" s="13">
        <f t="shared" ref="G5:G16" si="1">E5-F5</f>
        <v>2523057</v>
      </c>
      <c r="H5" s="13">
        <f t="shared" ref="H5:H16" si="2">B5+G5</f>
        <v>8383857</v>
      </c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35"/>
      <c r="AA5" s="35"/>
    </row>
    <row r="6" ht="15.6" customHeight="1" spans="1:27">
      <c r="A6" s="12" t="s">
        <v>13</v>
      </c>
      <c r="B6" s="12">
        <v>5204100</v>
      </c>
      <c r="C6" s="12">
        <v>1100</v>
      </c>
      <c r="D6" s="12">
        <f t="shared" si="0"/>
        <v>5203000</v>
      </c>
      <c r="E6" s="12">
        <v>2475872</v>
      </c>
      <c r="F6" s="12">
        <v>126825</v>
      </c>
      <c r="G6" s="13">
        <f t="shared" si="1"/>
        <v>2349047</v>
      </c>
      <c r="H6" s="13">
        <f t="shared" si="2"/>
        <v>7553147</v>
      </c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35"/>
      <c r="AA6" s="35"/>
    </row>
    <row r="7" ht="15.6" customHeight="1" spans="1:27">
      <c r="A7" s="12" t="s">
        <v>14</v>
      </c>
      <c r="B7" s="12">
        <v>5131500</v>
      </c>
      <c r="C7" s="12">
        <v>5500</v>
      </c>
      <c r="D7" s="12">
        <f t="shared" si="0"/>
        <v>5126000</v>
      </c>
      <c r="E7" s="12">
        <v>2839781</v>
      </c>
      <c r="F7" s="12">
        <v>146355</v>
      </c>
      <c r="G7" s="13">
        <f t="shared" si="1"/>
        <v>2693426</v>
      </c>
      <c r="H7" s="13">
        <f t="shared" si="2"/>
        <v>7824926</v>
      </c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35"/>
      <c r="AA7" s="35"/>
    </row>
    <row r="8" ht="15.6" customHeight="1" spans="1:27">
      <c r="A8" s="12" t="s">
        <v>15</v>
      </c>
      <c r="B8" s="12">
        <v>5715600</v>
      </c>
      <c r="C8" s="12">
        <v>1100</v>
      </c>
      <c r="D8" s="12">
        <f t="shared" si="0"/>
        <v>5714500</v>
      </c>
      <c r="E8" s="12">
        <v>1694397</v>
      </c>
      <c r="F8" s="12">
        <v>91470</v>
      </c>
      <c r="G8" s="13">
        <f t="shared" si="1"/>
        <v>1602927</v>
      </c>
      <c r="H8" s="13">
        <f t="shared" si="2"/>
        <v>7318527</v>
      </c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35"/>
      <c r="AA8" s="35"/>
    </row>
    <row r="9" ht="15.6" customHeight="1" spans="1:27">
      <c r="A9" s="12" t="s">
        <v>16</v>
      </c>
      <c r="B9" s="12">
        <v>5930100</v>
      </c>
      <c r="C9" s="12">
        <v>1100</v>
      </c>
      <c r="D9" s="12">
        <f t="shared" si="0"/>
        <v>5929000</v>
      </c>
      <c r="E9" s="12">
        <v>2070432</v>
      </c>
      <c r="F9" s="12">
        <v>128655</v>
      </c>
      <c r="G9" s="13">
        <f t="shared" si="1"/>
        <v>1941777</v>
      </c>
      <c r="H9" s="13">
        <f t="shared" si="2"/>
        <v>7871877</v>
      </c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35"/>
      <c r="AA9" s="35"/>
    </row>
    <row r="10" ht="15.6" customHeight="1" spans="1:27">
      <c r="A10" s="12" t="s">
        <v>17</v>
      </c>
      <c r="B10" s="12">
        <v>5844300</v>
      </c>
      <c r="C10" s="12">
        <v>-2199.9999999972</v>
      </c>
      <c r="D10" s="12">
        <f t="shared" si="0"/>
        <v>5846500</v>
      </c>
      <c r="E10" s="12">
        <v>2563859</v>
      </c>
      <c r="F10" s="12">
        <v>163148</v>
      </c>
      <c r="G10" s="13">
        <f t="shared" si="1"/>
        <v>2400711</v>
      </c>
      <c r="H10" s="13">
        <f t="shared" si="2"/>
        <v>8245011</v>
      </c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35"/>
      <c r="AA10" s="35"/>
    </row>
    <row r="11" ht="15.6" customHeight="1" spans="1:27">
      <c r="A11" s="12" t="s">
        <v>18</v>
      </c>
      <c r="B11" s="12">
        <v>6342600</v>
      </c>
      <c r="C11" s="12">
        <v>1100</v>
      </c>
      <c r="D11" s="12">
        <f t="shared" si="0"/>
        <v>6341500</v>
      </c>
      <c r="E11" s="12">
        <v>2580510</v>
      </c>
      <c r="F11" s="12">
        <v>197535</v>
      </c>
      <c r="G11" s="13">
        <f t="shared" si="1"/>
        <v>2382975</v>
      </c>
      <c r="H11" s="13">
        <f t="shared" si="2"/>
        <v>8725575</v>
      </c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35"/>
      <c r="AA11" s="35"/>
    </row>
    <row r="12" ht="15.6" customHeight="1" spans="1:27">
      <c r="A12" s="12" t="s">
        <v>19</v>
      </c>
      <c r="B12" s="12">
        <v>6844200</v>
      </c>
      <c r="C12" s="12">
        <v>-3300.00000002514</v>
      </c>
      <c r="D12" s="12">
        <f t="shared" si="0"/>
        <v>6847500.00000003</v>
      </c>
      <c r="E12" s="12">
        <v>2847087</v>
      </c>
      <c r="F12" s="12">
        <v>227282</v>
      </c>
      <c r="G12" s="13">
        <f t="shared" si="1"/>
        <v>2619805</v>
      </c>
      <c r="H12" s="13">
        <f t="shared" si="2"/>
        <v>9464005</v>
      </c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35"/>
      <c r="AA12" s="35"/>
    </row>
    <row r="13" ht="15.6" customHeight="1" spans="1:27">
      <c r="A13" s="12" t="s">
        <v>20</v>
      </c>
      <c r="B13" s="12">
        <v>6633000</v>
      </c>
      <c r="C13" s="12">
        <v>0</v>
      </c>
      <c r="D13" s="12">
        <f t="shared" si="0"/>
        <v>6633000</v>
      </c>
      <c r="E13" s="12">
        <v>2564238</v>
      </c>
      <c r="F13" s="12">
        <v>204300</v>
      </c>
      <c r="G13" s="13">
        <f t="shared" si="1"/>
        <v>2359938</v>
      </c>
      <c r="H13" s="13">
        <f t="shared" si="2"/>
        <v>8992938</v>
      </c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35"/>
      <c r="AA13" s="35"/>
    </row>
    <row r="14" ht="15.6" customHeight="1" spans="1:27">
      <c r="A14" s="12" t="s">
        <v>21</v>
      </c>
      <c r="B14" s="12">
        <v>6590100</v>
      </c>
      <c r="C14" s="12">
        <v>1100</v>
      </c>
      <c r="D14" s="12">
        <f t="shared" si="0"/>
        <v>6589000</v>
      </c>
      <c r="E14" s="14">
        <v>1963966.5505</v>
      </c>
      <c r="F14" s="12">
        <v>138406</v>
      </c>
      <c r="G14" s="13">
        <f t="shared" si="1"/>
        <v>1825560.5505</v>
      </c>
      <c r="H14" s="13">
        <f t="shared" si="2"/>
        <v>8415660.5505</v>
      </c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35"/>
      <c r="AA14" s="35"/>
    </row>
    <row r="15" ht="15.6" customHeight="1" spans="1:27">
      <c r="A15" s="12" t="s">
        <v>22</v>
      </c>
      <c r="B15" s="12">
        <v>6728700</v>
      </c>
      <c r="C15" s="12">
        <v>-3300.00000000465</v>
      </c>
      <c r="D15" s="12">
        <f t="shared" si="0"/>
        <v>6732000</v>
      </c>
      <c r="E15" s="12">
        <v>2653455</v>
      </c>
      <c r="F15" s="12">
        <v>153095</v>
      </c>
      <c r="G15" s="13">
        <f t="shared" si="1"/>
        <v>2500360</v>
      </c>
      <c r="H15" s="13">
        <f t="shared" si="2"/>
        <v>9229060</v>
      </c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35"/>
      <c r="AA15" s="35"/>
    </row>
    <row r="16" ht="15.6" customHeight="1" spans="1:27">
      <c r="A16" s="12" t="s">
        <v>23</v>
      </c>
      <c r="B16" s="12">
        <v>6250200</v>
      </c>
      <c r="C16" s="12">
        <v>2200</v>
      </c>
      <c r="D16" s="12">
        <f t="shared" si="0"/>
        <v>6248000</v>
      </c>
      <c r="E16" s="12">
        <v>2705722</v>
      </c>
      <c r="F16" s="12">
        <v>134610</v>
      </c>
      <c r="G16" s="13">
        <f t="shared" si="1"/>
        <v>2571112</v>
      </c>
      <c r="H16" s="13">
        <f t="shared" si="2"/>
        <v>8821312</v>
      </c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35"/>
      <c r="AA16" s="35"/>
    </row>
    <row r="17" ht="15.6" customHeight="1" spans="1:27">
      <c r="A17" s="8" t="s">
        <v>24</v>
      </c>
      <c r="B17" s="13">
        <f>SUM(B5:B16)</f>
        <v>73075200</v>
      </c>
      <c r="C17" s="13">
        <f t="shared" ref="C17:H17" si="3">SUM(C5:C16)</f>
        <v>7699.99999997301</v>
      </c>
      <c r="D17" s="13">
        <f t="shared" si="3"/>
        <v>73067500</v>
      </c>
      <c r="E17" s="13">
        <f t="shared" si="3"/>
        <v>29605790.5505</v>
      </c>
      <c r="F17" s="13">
        <f t="shared" si="3"/>
        <v>1835095</v>
      </c>
      <c r="G17" s="13">
        <f t="shared" si="3"/>
        <v>27770695.5505</v>
      </c>
      <c r="H17" s="13">
        <f t="shared" si="3"/>
        <v>100845895.5505</v>
      </c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35"/>
      <c r="AA17" s="35"/>
    </row>
    <row r="18" ht="12" customHeight="1" spans="1:27">
      <c r="A18" s="15"/>
      <c r="B18" s="15"/>
      <c r="C18" s="15"/>
      <c r="D18" s="15"/>
      <c r="E18" s="15"/>
      <c r="F18" s="15"/>
      <c r="G18" s="16"/>
      <c r="H18" s="16"/>
      <c r="I18" s="35"/>
      <c r="J18" s="16"/>
      <c r="K18" s="16"/>
      <c r="L18" s="16"/>
      <c r="M18" s="16"/>
      <c r="N18" s="16"/>
      <c r="O18" s="16"/>
      <c r="P18" s="22"/>
      <c r="Q18" s="16"/>
      <c r="R18" s="16"/>
      <c r="S18" s="16"/>
      <c r="T18" s="16"/>
      <c r="U18" s="16"/>
      <c r="V18" s="16"/>
      <c r="W18" s="16"/>
      <c r="X18" s="16"/>
      <c r="Y18" s="16"/>
      <c r="Z18" s="35"/>
      <c r="AA18" s="35"/>
    </row>
    <row r="19" ht="15.6" customHeight="1" spans="1:27">
      <c r="A19" s="5" t="s">
        <v>25</v>
      </c>
      <c r="B19" s="5"/>
      <c r="C19" s="5"/>
      <c r="D19" s="5"/>
      <c r="E19" s="5"/>
      <c r="F19" s="17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35"/>
      <c r="AA19" s="35"/>
    </row>
    <row r="20" s="1" customFormat="1" ht="15.6" customHeight="1" spans="1:27">
      <c r="A20" s="7" t="s">
        <v>2</v>
      </c>
      <c r="B20" s="18" t="s">
        <v>26</v>
      </c>
      <c r="C20" s="10" t="s">
        <v>27</v>
      </c>
      <c r="D20" s="18" t="s">
        <v>28</v>
      </c>
      <c r="E20" s="18" t="s">
        <v>29</v>
      </c>
      <c r="F20" s="19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35"/>
      <c r="AA20" s="35"/>
    </row>
    <row r="21" s="1" customFormat="1" ht="15.6" customHeight="1" spans="1:27">
      <c r="A21" s="7"/>
      <c r="B21" s="18" t="s">
        <v>30</v>
      </c>
      <c r="C21" s="18" t="s">
        <v>31</v>
      </c>
      <c r="D21" s="18" t="s">
        <v>32</v>
      </c>
      <c r="E21" s="18" t="s">
        <v>33</v>
      </c>
      <c r="F21" s="19"/>
      <c r="G21" s="20"/>
      <c r="H21" s="16"/>
      <c r="I21" s="20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35"/>
      <c r="AA21" s="35"/>
    </row>
    <row r="22" ht="15.6" customHeight="1" spans="1:27">
      <c r="A22" s="12" t="s">
        <v>12</v>
      </c>
      <c r="B22" s="12">
        <v>2395502.8</v>
      </c>
      <c r="C22" s="12">
        <v>2470848.13333333</v>
      </c>
      <c r="D22" s="12">
        <v>107239.2</v>
      </c>
      <c r="E22" s="21"/>
      <c r="F22" s="22"/>
      <c r="G22" s="1"/>
      <c r="H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35"/>
      <c r="AA22" s="35"/>
    </row>
    <row r="23" ht="15.6" customHeight="1" spans="1:27">
      <c r="A23" s="12" t="s">
        <v>13</v>
      </c>
      <c r="B23" s="12">
        <v>2162491.73333333</v>
      </c>
      <c r="C23" s="12">
        <v>2233687.13333333</v>
      </c>
      <c r="D23" s="12">
        <v>107898</v>
      </c>
      <c r="E23" s="21"/>
      <c r="F23" s="22"/>
      <c r="G23" s="1"/>
      <c r="H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35"/>
      <c r="AA23" s="35"/>
    </row>
    <row r="24" ht="15.6" customHeight="1" spans="1:27">
      <c r="A24" s="12" t="s">
        <v>14</v>
      </c>
      <c r="B24" s="12">
        <v>2414364.46666667</v>
      </c>
      <c r="C24" s="12">
        <v>2499012.46666667</v>
      </c>
      <c r="D24" s="12">
        <v>125410.4</v>
      </c>
      <c r="E24" s="21"/>
      <c r="F24" s="22"/>
      <c r="G24" s="1"/>
      <c r="H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35"/>
      <c r="AA24" s="35"/>
    </row>
    <row r="25" ht="15.6" customHeight="1" spans="1:27">
      <c r="A25" s="12" t="s">
        <v>15</v>
      </c>
      <c r="B25" s="12">
        <v>1424441.46666667</v>
      </c>
      <c r="C25" s="12">
        <v>1572095.6</v>
      </c>
      <c r="D25" s="12">
        <v>70486</v>
      </c>
      <c r="E25" s="21"/>
      <c r="F25" s="22"/>
      <c r="G25" s="1"/>
      <c r="H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35"/>
      <c r="AA25" s="35"/>
    </row>
    <row r="26" ht="15.6" customHeight="1" spans="1:27">
      <c r="A26" s="12" t="s">
        <v>16</v>
      </c>
      <c r="B26" s="12">
        <v>1773723.66666667</v>
      </c>
      <c r="C26" s="12">
        <v>2116327.6</v>
      </c>
      <c r="D26" s="12">
        <v>120699</v>
      </c>
      <c r="E26" s="21"/>
      <c r="F26" s="22"/>
      <c r="G26" s="1"/>
      <c r="H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35"/>
      <c r="AA26" s="35"/>
    </row>
    <row r="27" ht="15.6" customHeight="1" spans="1:27">
      <c r="A27" s="12" t="s">
        <v>17</v>
      </c>
      <c r="B27" s="12">
        <v>2188081.46666667</v>
      </c>
      <c r="C27" s="12">
        <v>2476069</v>
      </c>
      <c r="D27" s="12">
        <v>106260.4</v>
      </c>
      <c r="E27" s="21"/>
      <c r="F27" s="22"/>
      <c r="G27" s="1"/>
      <c r="H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35"/>
      <c r="AA27" s="35"/>
    </row>
    <row r="28" ht="15.6" customHeight="1" spans="1:27">
      <c r="A28" s="12" t="s">
        <v>18</v>
      </c>
      <c r="B28" s="12">
        <v>2087596.2</v>
      </c>
      <c r="C28" s="12">
        <v>2401983.66666667</v>
      </c>
      <c r="D28" s="12">
        <v>164928</v>
      </c>
      <c r="E28" s="21"/>
      <c r="F28" s="22"/>
      <c r="G28" s="1"/>
      <c r="H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35"/>
      <c r="AA28" s="35"/>
    </row>
    <row r="29" ht="15.6" customHeight="1" spans="1:27">
      <c r="A29" s="12" t="s">
        <v>19</v>
      </c>
      <c r="B29" s="12">
        <v>2313569.53333333</v>
      </c>
      <c r="C29" s="12">
        <v>2298534.13333333</v>
      </c>
      <c r="D29" s="12">
        <v>178650.6</v>
      </c>
      <c r="E29" s="21"/>
      <c r="F29" s="22"/>
      <c r="G29" s="1"/>
      <c r="H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35"/>
      <c r="AA29" s="35"/>
    </row>
    <row r="30" ht="15.6" customHeight="1" spans="1:27">
      <c r="A30" s="12" t="s">
        <v>20</v>
      </c>
      <c r="B30" s="12">
        <v>2129082.73333333</v>
      </c>
      <c r="C30" s="12">
        <v>2277660.26666667</v>
      </c>
      <c r="D30" s="12">
        <v>160330.8</v>
      </c>
      <c r="E30" s="21"/>
      <c r="F30" s="22"/>
      <c r="G30" s="1"/>
      <c r="H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35"/>
      <c r="AA30" s="35"/>
    </row>
    <row r="31" ht="15.6" customHeight="1" spans="1:27">
      <c r="A31" s="12" t="s">
        <v>21</v>
      </c>
      <c r="B31" s="12">
        <v>1739984.70666667</v>
      </c>
      <c r="C31" s="12">
        <v>1869918.2</v>
      </c>
      <c r="D31" s="12">
        <v>147885.2</v>
      </c>
      <c r="E31" s="21"/>
      <c r="F31" s="22"/>
      <c r="G31" s="1"/>
      <c r="H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35"/>
      <c r="AA31" s="35"/>
    </row>
    <row r="32" ht="15.6" customHeight="1" spans="1:27">
      <c r="A32" s="12" t="s">
        <v>22</v>
      </c>
      <c r="B32" s="12">
        <v>2129618.16</v>
      </c>
      <c r="C32" s="12">
        <v>2383378.06666667</v>
      </c>
      <c r="D32" s="12">
        <v>147955.8</v>
      </c>
      <c r="E32" s="21"/>
      <c r="F32" s="22"/>
      <c r="G32" s="1"/>
      <c r="H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35"/>
      <c r="AA32" s="35"/>
    </row>
    <row r="33" ht="15.6" customHeight="1" spans="1:27">
      <c r="A33" s="12" t="s">
        <v>23</v>
      </c>
      <c r="B33" s="12">
        <v>2321264.53333333</v>
      </c>
      <c r="C33" s="12">
        <v>2422124.46666667</v>
      </c>
      <c r="D33" s="12">
        <v>145055.6</v>
      </c>
      <c r="E33" s="21"/>
      <c r="F33" s="22"/>
      <c r="G33" s="1"/>
      <c r="H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35"/>
      <c r="AA33" s="35"/>
    </row>
    <row r="34" ht="15.6" customHeight="1" spans="1:27">
      <c r="A34" s="8" t="s">
        <v>24</v>
      </c>
      <c r="B34" s="13">
        <f>SUM(B22:B33)</f>
        <v>25079721.4666667</v>
      </c>
      <c r="C34" s="13">
        <f>SUM(C22:C33)</f>
        <v>27021638.7333333</v>
      </c>
      <c r="D34" s="13">
        <f>SUM(D22:D33)</f>
        <v>1582799</v>
      </c>
      <c r="E34" s="13">
        <f>SUM(E22:E33)</f>
        <v>0</v>
      </c>
      <c r="F34" s="23"/>
      <c r="G34" s="1"/>
      <c r="H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35"/>
      <c r="AA34" s="35"/>
    </row>
    <row r="35" ht="24.95" customHeight="1" spans="1:14">
      <c r="A35" s="24" t="s">
        <v>34</v>
      </c>
      <c r="B35" s="24"/>
      <c r="C35" s="24"/>
      <c r="D35" s="24"/>
      <c r="E35" s="24"/>
      <c r="F35" s="24"/>
      <c r="G35" s="17"/>
      <c r="H35" s="17"/>
      <c r="I35" s="1"/>
      <c r="J35" s="1"/>
      <c r="K35" s="1"/>
      <c r="L35" s="1"/>
      <c r="M35" s="1"/>
      <c r="N35" s="1"/>
    </row>
    <row r="36" ht="15" customHeight="1" spans="1:27">
      <c r="A36" s="25" t="s">
        <v>35</v>
      </c>
      <c r="B36" s="26"/>
      <c r="C36" s="26"/>
      <c r="D36" s="26"/>
      <c r="E36" s="26"/>
      <c r="F36" s="27"/>
      <c r="G36" s="17"/>
      <c r="H36" s="1"/>
      <c r="I36" s="20"/>
      <c r="J36" s="36"/>
      <c r="K36" s="36"/>
      <c r="L36" s="36"/>
      <c r="M36" s="36"/>
      <c r="N36" s="36"/>
      <c r="O36" s="36"/>
      <c r="P36" s="36"/>
      <c r="Q36" s="36"/>
      <c r="R36" s="16"/>
      <c r="S36" s="16"/>
      <c r="T36" s="16"/>
      <c r="U36" s="16"/>
      <c r="V36" s="16"/>
      <c r="W36" s="16"/>
      <c r="X36" s="16"/>
      <c r="Y36" s="16"/>
      <c r="Z36" s="35"/>
      <c r="AA36" s="35"/>
    </row>
    <row r="37" ht="15" customHeight="1" spans="1:27">
      <c r="A37" s="28" t="s">
        <v>2</v>
      </c>
      <c r="B37" s="28" t="s">
        <v>36</v>
      </c>
      <c r="C37" s="28" t="s">
        <v>37</v>
      </c>
      <c r="D37" s="29" t="s">
        <v>38</v>
      </c>
      <c r="E37" s="29" t="s">
        <v>39</v>
      </c>
      <c r="F37" s="30" t="s">
        <v>40</v>
      </c>
      <c r="G37" s="17"/>
      <c r="H37" s="1"/>
      <c r="J37" s="36"/>
      <c r="K37" s="36"/>
      <c r="L37" s="36"/>
      <c r="M37" s="36"/>
      <c r="N37" s="36"/>
      <c r="O37" s="36"/>
      <c r="P37" s="36"/>
      <c r="Q37" s="36"/>
      <c r="R37" s="16"/>
      <c r="S37" s="16"/>
      <c r="T37" s="16"/>
      <c r="U37" s="16"/>
      <c r="V37" s="16"/>
      <c r="W37" s="16"/>
      <c r="X37" s="16"/>
      <c r="Y37" s="16"/>
      <c r="Z37" s="35"/>
      <c r="AA37" s="35"/>
    </row>
    <row r="38" ht="15" customHeight="1" spans="1:27">
      <c r="A38" s="28"/>
      <c r="B38" s="28" t="s">
        <v>41</v>
      </c>
      <c r="C38" s="28"/>
      <c r="D38" s="30" t="s">
        <v>42</v>
      </c>
      <c r="E38" s="29"/>
      <c r="F38" s="30" t="s">
        <v>43</v>
      </c>
      <c r="G38" s="17"/>
      <c r="H38" s="1"/>
      <c r="J38" s="36"/>
      <c r="K38" s="36"/>
      <c r="L38" s="36"/>
      <c r="M38" s="36"/>
      <c r="N38" s="36"/>
      <c r="O38" s="36"/>
      <c r="P38" s="36"/>
      <c r="Q38" s="36"/>
      <c r="R38" s="16"/>
      <c r="S38" s="16"/>
      <c r="T38" s="16"/>
      <c r="U38" s="16"/>
      <c r="V38" s="16"/>
      <c r="W38" s="16"/>
      <c r="X38" s="16"/>
      <c r="Y38" s="16"/>
      <c r="Z38" s="35"/>
      <c r="AA38" s="35"/>
    </row>
    <row r="39" ht="15" customHeight="1" spans="1:27">
      <c r="A39" s="31" t="s">
        <v>12</v>
      </c>
      <c r="B39" s="32">
        <v>0</v>
      </c>
      <c r="C39" s="32">
        <v>0</v>
      </c>
      <c r="D39" s="32">
        <v>2844180.2</v>
      </c>
      <c r="E39" s="32">
        <v>70215</v>
      </c>
      <c r="F39" s="32">
        <v>265927.4</v>
      </c>
      <c r="G39" s="17"/>
      <c r="H39" s="1"/>
      <c r="K39" s="36"/>
      <c r="L39" s="36"/>
      <c r="M39" s="36"/>
      <c r="N39" s="36"/>
      <c r="O39" s="36"/>
      <c r="P39" s="36"/>
      <c r="Q39" s="36"/>
      <c r="R39" s="16"/>
      <c r="S39" s="16"/>
      <c r="T39" s="16"/>
      <c r="U39" s="16"/>
      <c r="V39" s="16"/>
      <c r="W39" s="16"/>
      <c r="X39" s="16"/>
      <c r="Y39" s="16"/>
      <c r="Z39" s="35"/>
      <c r="AA39" s="35"/>
    </row>
    <row r="40" ht="15" customHeight="1" spans="1:27">
      <c r="A40" s="31" t="s">
        <v>13</v>
      </c>
      <c r="B40" s="32">
        <v>0</v>
      </c>
      <c r="C40" s="32">
        <v>0</v>
      </c>
      <c r="D40" s="32">
        <v>2572283.2</v>
      </c>
      <c r="E40" s="32">
        <v>26295.12</v>
      </c>
      <c r="F40" s="32">
        <v>242456.96</v>
      </c>
      <c r="G40" s="17"/>
      <c r="H40" s="1"/>
      <c r="K40" s="36"/>
      <c r="L40" s="36"/>
      <c r="M40" s="36"/>
      <c r="N40" s="36"/>
      <c r="O40" s="36"/>
      <c r="P40" s="36"/>
      <c r="Q40" s="36"/>
      <c r="R40" s="16"/>
      <c r="S40" s="16"/>
      <c r="T40" s="16"/>
      <c r="U40" s="16"/>
      <c r="V40" s="16"/>
      <c r="W40" s="16"/>
      <c r="X40" s="16"/>
      <c r="Y40" s="16"/>
      <c r="Z40" s="35"/>
      <c r="AA40" s="35"/>
    </row>
    <row r="41" ht="15" customHeight="1" spans="1:27">
      <c r="A41" s="31" t="s">
        <v>14</v>
      </c>
      <c r="B41" s="32">
        <v>0</v>
      </c>
      <c r="C41" s="32">
        <v>0</v>
      </c>
      <c r="D41" s="32">
        <v>2204643</v>
      </c>
      <c r="E41" s="32">
        <v>57488</v>
      </c>
      <c r="F41" s="32">
        <v>295394.4</v>
      </c>
      <c r="G41" s="17"/>
      <c r="H41" s="1"/>
      <c r="K41" s="36"/>
      <c r="L41" s="36"/>
      <c r="M41" s="36"/>
      <c r="N41" s="36"/>
      <c r="O41" s="36"/>
      <c r="P41" s="36"/>
      <c r="Q41" s="36"/>
      <c r="R41" s="16"/>
      <c r="S41" s="16"/>
      <c r="T41" s="16"/>
      <c r="U41" s="16"/>
      <c r="V41" s="16"/>
      <c r="W41" s="16"/>
      <c r="X41" s="16"/>
      <c r="Y41" s="16"/>
      <c r="Z41" s="35"/>
      <c r="AA41" s="35"/>
    </row>
    <row r="42" ht="15" customHeight="1" spans="1:27">
      <c r="A42" s="31" t="s">
        <v>15</v>
      </c>
      <c r="B42" s="32">
        <v>0</v>
      </c>
      <c r="C42" s="32">
        <v>0</v>
      </c>
      <c r="D42" s="32">
        <v>3669900</v>
      </c>
      <c r="E42" s="32">
        <v>75653.4</v>
      </c>
      <c r="F42" s="32">
        <v>313868.44</v>
      </c>
      <c r="G42" s="17"/>
      <c r="H42" s="1"/>
      <c r="K42" s="36"/>
      <c r="L42" s="36"/>
      <c r="M42" s="36"/>
      <c r="N42" s="36"/>
      <c r="O42" s="36"/>
      <c r="P42" s="36"/>
      <c r="Q42" s="36"/>
      <c r="R42" s="16"/>
      <c r="S42" s="16"/>
      <c r="T42" s="16"/>
      <c r="U42" s="16"/>
      <c r="V42" s="16"/>
      <c r="W42" s="16"/>
      <c r="X42" s="16"/>
      <c r="Y42" s="16"/>
      <c r="Z42" s="35"/>
      <c r="AA42" s="35"/>
    </row>
    <row r="43" ht="15" customHeight="1" spans="1:27">
      <c r="A43" s="31" t="s">
        <v>16</v>
      </c>
      <c r="B43" s="32">
        <v>0</v>
      </c>
      <c r="C43" s="32">
        <v>0</v>
      </c>
      <c r="D43" s="32">
        <v>3194535.4</v>
      </c>
      <c r="E43" s="32">
        <v>78609.64</v>
      </c>
      <c r="F43" s="32">
        <v>336910.08</v>
      </c>
      <c r="G43" s="17"/>
      <c r="H43" s="1"/>
      <c r="K43" s="36"/>
      <c r="L43" s="36"/>
      <c r="M43" s="36"/>
      <c r="N43" s="36"/>
      <c r="O43" s="36"/>
      <c r="P43" s="36"/>
      <c r="Q43" s="36"/>
      <c r="R43" s="16"/>
      <c r="S43" s="16"/>
      <c r="T43" s="16"/>
      <c r="U43" s="16"/>
      <c r="V43" s="16"/>
      <c r="W43" s="16"/>
      <c r="X43" s="16"/>
      <c r="Y43" s="16"/>
      <c r="Z43" s="35"/>
      <c r="AA43" s="35"/>
    </row>
    <row r="44" ht="15" customHeight="1" spans="1:27">
      <c r="A44" s="31" t="s">
        <v>17</v>
      </c>
      <c r="B44" s="32">
        <v>0</v>
      </c>
      <c r="C44" s="32">
        <v>0</v>
      </c>
      <c r="D44" s="32">
        <v>2810249.4</v>
      </c>
      <c r="E44" s="32">
        <v>80429.5999999999</v>
      </c>
      <c r="F44" s="32">
        <v>318188.8</v>
      </c>
      <c r="G44" s="17"/>
      <c r="H44" s="1"/>
      <c r="K44" s="36"/>
      <c r="L44" s="36"/>
      <c r="M44" s="36"/>
      <c r="N44" s="36"/>
      <c r="O44" s="36"/>
      <c r="P44" s="36"/>
      <c r="Q44" s="36"/>
      <c r="R44" s="16"/>
      <c r="S44" s="16"/>
      <c r="T44" s="16"/>
      <c r="U44" s="16"/>
      <c r="V44" s="16"/>
      <c r="W44" s="16"/>
      <c r="X44" s="16"/>
      <c r="Y44" s="16"/>
      <c r="Z44" s="35"/>
      <c r="AA44" s="35"/>
    </row>
    <row r="45" ht="15" customHeight="1" spans="1:27">
      <c r="A45" s="31" t="s">
        <v>18</v>
      </c>
      <c r="B45" s="32">
        <v>0</v>
      </c>
      <c r="C45" s="32">
        <v>0</v>
      </c>
      <c r="D45" s="32">
        <v>3386151.6</v>
      </c>
      <c r="E45" s="32">
        <v>87764.6000000001</v>
      </c>
      <c r="F45" s="32">
        <v>328839.4</v>
      </c>
      <c r="G45" s="17"/>
      <c r="H45" s="1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35"/>
      <c r="AA45" s="35"/>
    </row>
    <row r="46" ht="15" customHeight="1" spans="1:27">
      <c r="A46" s="31" t="s">
        <v>19</v>
      </c>
      <c r="B46" s="32">
        <v>0</v>
      </c>
      <c r="C46" s="32">
        <v>0</v>
      </c>
      <c r="D46" s="32">
        <v>3999778.8</v>
      </c>
      <c r="E46" s="32">
        <v>96046.5999999995</v>
      </c>
      <c r="F46" s="32">
        <v>325354.85</v>
      </c>
      <c r="G46" s="17"/>
      <c r="H46" s="1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35"/>
      <c r="AA46" s="35"/>
    </row>
    <row r="47" ht="15" customHeight="1" spans="1:27">
      <c r="A47" s="31" t="s">
        <v>20</v>
      </c>
      <c r="B47" s="32">
        <v>0</v>
      </c>
      <c r="C47" s="32">
        <v>0</v>
      </c>
      <c r="D47" s="32">
        <v>3809899.6</v>
      </c>
      <c r="E47" s="32">
        <v>122451.200000001</v>
      </c>
      <c r="F47" s="32">
        <v>267807.98</v>
      </c>
      <c r="G47" s="17"/>
      <c r="H47" s="1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35"/>
      <c r="AA47" s="35"/>
    </row>
    <row r="48" ht="15" customHeight="1" spans="1:27">
      <c r="A48" s="31" t="s">
        <v>21</v>
      </c>
      <c r="B48" s="32">
        <v>0</v>
      </c>
      <c r="C48" s="32">
        <v>0</v>
      </c>
      <c r="D48" s="32">
        <v>4056590.4</v>
      </c>
      <c r="E48" s="32">
        <v>140474</v>
      </c>
      <c r="F48" s="32">
        <v>264676.28</v>
      </c>
      <c r="G48" s="17"/>
      <c r="H48" s="1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35"/>
      <c r="AA48" s="35"/>
    </row>
    <row r="49" ht="15" customHeight="1" spans="1:27">
      <c r="A49" s="31" t="s">
        <v>22</v>
      </c>
      <c r="B49" s="32">
        <v>0</v>
      </c>
      <c r="C49" s="32">
        <v>0</v>
      </c>
      <c r="D49" s="32">
        <v>3998588.4</v>
      </c>
      <c r="E49" s="32">
        <v>124575.2</v>
      </c>
      <c r="F49" s="32">
        <v>251188.39</v>
      </c>
      <c r="G49" s="17"/>
      <c r="H49" s="1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35"/>
      <c r="AA49" s="35"/>
    </row>
    <row r="50" ht="15" customHeight="1" spans="1:27">
      <c r="A50" s="31" t="s">
        <v>23</v>
      </c>
      <c r="B50" s="32">
        <v>0</v>
      </c>
      <c r="C50" s="32">
        <v>0</v>
      </c>
      <c r="D50" s="32">
        <v>3361168.6</v>
      </c>
      <c r="E50" s="32">
        <v>131776</v>
      </c>
      <c r="F50" s="32">
        <v>221672.8</v>
      </c>
      <c r="G50" s="17"/>
      <c r="H50" s="1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35"/>
      <c r="AA50" s="35"/>
    </row>
    <row r="51" ht="15" customHeight="1" spans="1:27">
      <c r="A51" s="31" t="s">
        <v>44</v>
      </c>
      <c r="B51" s="33">
        <f t="shared" ref="B51:F51" si="4">SUM(B39:B50)</f>
        <v>0</v>
      </c>
      <c r="C51" s="33">
        <f t="shared" si="4"/>
        <v>0</v>
      </c>
      <c r="D51" s="33">
        <f t="shared" si="4"/>
        <v>39907968.6</v>
      </c>
      <c r="E51" s="33">
        <f t="shared" si="4"/>
        <v>1091778.36</v>
      </c>
      <c r="F51" s="33">
        <f t="shared" si="4"/>
        <v>3432285.78</v>
      </c>
      <c r="G51" s="17"/>
      <c r="H51" s="1"/>
      <c r="I51" s="37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35"/>
      <c r="AA51" s="35"/>
    </row>
    <row r="52" ht="15" customHeight="1" spans="1:27">
      <c r="A52" s="15"/>
      <c r="B52" s="15"/>
      <c r="C52" s="15"/>
      <c r="D52" s="15"/>
      <c r="E52" s="15"/>
      <c r="F52" s="15"/>
      <c r="G52" s="15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35"/>
      <c r="AA52" s="35"/>
    </row>
    <row r="53" ht="15" customHeight="1" spans="1:27">
      <c r="A53" s="25" t="s">
        <v>45</v>
      </c>
      <c r="B53" s="26"/>
      <c r="C53" s="26"/>
      <c r="D53" s="26"/>
      <c r="E53" s="26"/>
      <c r="F53" s="27"/>
      <c r="G53" s="15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35"/>
      <c r="AA53" s="35"/>
    </row>
    <row r="54" ht="15" customHeight="1" spans="1:27">
      <c r="A54" s="7" t="s">
        <v>2</v>
      </c>
      <c r="B54" s="8" t="s">
        <v>46</v>
      </c>
      <c r="C54" s="8" t="s">
        <v>47</v>
      </c>
      <c r="D54" s="8" t="s">
        <v>48</v>
      </c>
      <c r="E54" s="8" t="s">
        <v>49</v>
      </c>
      <c r="F54" s="7"/>
      <c r="G54" s="15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35"/>
      <c r="AA54" s="35"/>
    </row>
    <row r="55" ht="15" customHeight="1" spans="1:27">
      <c r="A55" s="12" t="s">
        <v>12</v>
      </c>
      <c r="B55" s="12">
        <v>24600</v>
      </c>
      <c r="C55" s="34">
        <v>205344.2</v>
      </c>
      <c r="D55" s="7"/>
      <c r="E55" s="7"/>
      <c r="F55" s="7"/>
      <c r="G55" s="15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35"/>
      <c r="AA55" s="35"/>
    </row>
    <row r="56" ht="15" customHeight="1" spans="1:27">
      <c r="A56" s="12" t="s">
        <v>13</v>
      </c>
      <c r="B56" s="12">
        <v>19520</v>
      </c>
      <c r="C56" s="34">
        <v>188514.666666667</v>
      </c>
      <c r="D56" s="7"/>
      <c r="E56" s="7"/>
      <c r="F56" s="7"/>
      <c r="G56" s="15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35"/>
      <c r="AA56" s="35"/>
    </row>
    <row r="57" ht="15" customHeight="1" spans="1:27">
      <c r="A57" s="12" t="s">
        <v>14</v>
      </c>
      <c r="B57" s="12">
        <v>24640</v>
      </c>
      <c r="C57" s="34">
        <v>203973.733333333</v>
      </c>
      <c r="D57" s="7"/>
      <c r="E57" s="7"/>
      <c r="F57" s="7"/>
      <c r="G57" s="15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35"/>
      <c r="AA57" s="35"/>
    </row>
    <row r="58" ht="15" customHeight="1" spans="1:27">
      <c r="A58" s="12" t="s">
        <v>15</v>
      </c>
      <c r="B58" s="12">
        <v>36280</v>
      </c>
      <c r="C58" s="34">
        <v>155803.733333333</v>
      </c>
      <c r="D58" s="7"/>
      <c r="E58" s="7"/>
      <c r="F58" s="7"/>
      <c r="G58" s="15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35"/>
      <c r="AA58" s="35"/>
    </row>
    <row r="59" ht="15" customHeight="1" spans="1:27">
      <c r="A59" s="12" t="s">
        <v>16</v>
      </c>
      <c r="B59" s="12">
        <v>47160</v>
      </c>
      <c r="C59" s="34">
        <v>203911.933333333</v>
      </c>
      <c r="D59" s="7"/>
      <c r="E59" s="7"/>
      <c r="F59" s="7"/>
      <c r="G59" s="15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35"/>
      <c r="AA59" s="35"/>
    </row>
    <row r="60" ht="15" customHeight="1" spans="1:27">
      <c r="A60" s="12" t="s">
        <v>17</v>
      </c>
      <c r="B60" s="12">
        <v>47580</v>
      </c>
      <c r="C60" s="34">
        <v>218152.133333333</v>
      </c>
      <c r="D60" s="7"/>
      <c r="E60" s="7"/>
      <c r="F60" s="7"/>
      <c r="G60" s="15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35"/>
      <c r="AA60" s="35"/>
    </row>
    <row r="61" ht="15" customHeight="1" spans="1:27">
      <c r="A61" s="12" t="s">
        <v>18</v>
      </c>
      <c r="B61" s="12">
        <v>46900</v>
      </c>
      <c r="C61" s="34">
        <v>221412.2</v>
      </c>
      <c r="D61" s="7"/>
      <c r="E61" s="7"/>
      <c r="F61" s="7"/>
      <c r="G61" s="15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35"/>
      <c r="AA61" s="35"/>
    </row>
    <row r="62" ht="15" customHeight="1" spans="1:27">
      <c r="A62" s="12" t="s">
        <v>19</v>
      </c>
      <c r="B62" s="12">
        <v>46780</v>
      </c>
      <c r="C62" s="34">
        <v>235944.466666667</v>
      </c>
      <c r="D62" s="7"/>
      <c r="E62" s="7"/>
      <c r="F62" s="7"/>
      <c r="G62" s="15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35"/>
      <c r="AA62" s="35"/>
    </row>
    <row r="63" ht="15" customHeight="1" spans="1:27">
      <c r="A63" s="12" t="s">
        <v>20</v>
      </c>
      <c r="B63" s="12">
        <v>40680</v>
      </c>
      <c r="C63" s="34">
        <v>209205.466666667</v>
      </c>
      <c r="D63" s="7"/>
      <c r="E63" s="7"/>
      <c r="F63" s="7"/>
      <c r="G63" s="15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35"/>
      <c r="AA63" s="35"/>
    </row>
    <row r="64" ht="15" customHeight="1" spans="1:27">
      <c r="A64" s="12" t="s">
        <v>21</v>
      </c>
      <c r="B64" s="12">
        <v>30940</v>
      </c>
      <c r="C64" s="34">
        <v>185831.893333333</v>
      </c>
      <c r="D64" s="7"/>
      <c r="E64" s="7"/>
      <c r="F64" s="7"/>
      <c r="G64" s="15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35"/>
      <c r="AA64" s="35"/>
    </row>
    <row r="65" ht="15" customHeight="1" spans="1:27">
      <c r="A65" s="12" t="s">
        <v>22</v>
      </c>
      <c r="B65" s="12">
        <v>30160</v>
      </c>
      <c r="C65" s="34">
        <v>184055.64</v>
      </c>
      <c r="D65" s="7"/>
      <c r="E65" s="7"/>
      <c r="F65" s="7"/>
      <c r="G65" s="15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35"/>
      <c r="AA65" s="35"/>
    </row>
    <row r="66" ht="15" customHeight="1" spans="1:27">
      <c r="A66" s="12" t="s">
        <v>23</v>
      </c>
      <c r="B66" s="12">
        <v>30060</v>
      </c>
      <c r="C66" s="34">
        <v>207450.066666667</v>
      </c>
      <c r="D66" s="7"/>
      <c r="E66" s="7"/>
      <c r="F66" s="7"/>
      <c r="G66" s="15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35"/>
      <c r="AA66" s="35"/>
    </row>
    <row r="67" ht="15" customHeight="1" spans="1:27">
      <c r="A67" s="8" t="s">
        <v>24</v>
      </c>
      <c r="B67" s="13">
        <f t="shared" ref="B67:F67" si="5">SUM(B55:B66)</f>
        <v>425300</v>
      </c>
      <c r="C67" s="13">
        <f t="shared" si="5"/>
        <v>2419600.13333333</v>
      </c>
      <c r="D67" s="13">
        <f t="shared" si="5"/>
        <v>0</v>
      </c>
      <c r="E67" s="13">
        <f t="shared" si="5"/>
        <v>0</v>
      </c>
      <c r="F67" s="13">
        <f t="shared" si="5"/>
        <v>0</v>
      </c>
      <c r="G67" s="15"/>
      <c r="H67" s="36"/>
      <c r="I67" s="36"/>
      <c r="J67" s="36"/>
      <c r="K67" s="36"/>
      <c r="L67" s="36"/>
      <c r="M67" s="36"/>
      <c r="N67" s="36"/>
      <c r="O67" s="3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35"/>
      <c r="AA67" s="35"/>
    </row>
    <row r="68" ht="24.95" customHeight="1" spans="1:27">
      <c r="A68" s="38" t="s">
        <v>50</v>
      </c>
      <c r="B68" s="39"/>
      <c r="C68" s="39"/>
      <c r="D68" s="39"/>
      <c r="E68" s="39"/>
      <c r="F68" s="39"/>
      <c r="G68" s="39"/>
      <c r="H68" s="36"/>
      <c r="I68" s="36"/>
      <c r="J68" s="36"/>
      <c r="K68" s="36"/>
      <c r="L68" s="36"/>
      <c r="M68" s="36"/>
      <c r="N68" s="36"/>
      <c r="O68" s="3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35"/>
      <c r="AA68" s="35"/>
    </row>
    <row r="69" ht="18" customHeight="1" spans="1:27">
      <c r="A69" s="5" t="s">
        <v>51</v>
      </c>
      <c r="B69" s="5"/>
      <c r="C69" s="5"/>
      <c r="D69" s="5"/>
      <c r="E69" s="5"/>
      <c r="F69" s="5"/>
      <c r="G69" s="5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35"/>
      <c r="AA69" s="35"/>
    </row>
    <row r="70" ht="18" customHeight="1" spans="1:27">
      <c r="A70" s="40" t="s">
        <v>52</v>
      </c>
      <c r="B70" s="41"/>
      <c r="C70" s="41"/>
      <c r="D70" s="8" t="s">
        <v>53</v>
      </c>
      <c r="E70" s="8"/>
      <c r="F70" s="8"/>
      <c r="G70" s="8" t="s">
        <v>54</v>
      </c>
      <c r="H70" s="36"/>
      <c r="I70" s="65"/>
      <c r="J70" s="65"/>
      <c r="K70" s="65"/>
      <c r="L70" s="24"/>
      <c r="M70" s="24"/>
      <c r="N70" s="24"/>
      <c r="O70" s="24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35"/>
      <c r="AA70" s="35"/>
    </row>
    <row r="71" ht="18" customHeight="1" spans="1:27">
      <c r="A71" s="41" t="s">
        <v>55</v>
      </c>
      <c r="B71" s="41"/>
      <c r="C71" s="42">
        <f>B17</f>
        <v>73075200</v>
      </c>
      <c r="D71" s="43" t="s">
        <v>56</v>
      </c>
      <c r="E71" s="44"/>
      <c r="F71" s="45">
        <f>B34</f>
        <v>25079721.4666667</v>
      </c>
      <c r="G71" s="46" t="s">
        <v>57</v>
      </c>
      <c r="H71" s="36"/>
      <c r="I71" s="66"/>
      <c r="J71" s="66"/>
      <c r="K71" s="66"/>
      <c r="L71" s="67"/>
      <c r="M71" s="67"/>
      <c r="N71" s="68"/>
      <c r="O71" s="69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35"/>
      <c r="AA71" s="35"/>
    </row>
    <row r="72" ht="18" customHeight="1" spans="1:27">
      <c r="A72" s="40" t="s">
        <v>58</v>
      </c>
      <c r="B72" s="41"/>
      <c r="C72" s="42">
        <f>G17</f>
        <v>27770695.5505</v>
      </c>
      <c r="D72" s="43" t="s">
        <v>59</v>
      </c>
      <c r="E72" s="44"/>
      <c r="F72" s="45">
        <f>C34</f>
        <v>27021638.7333333</v>
      </c>
      <c r="G72" s="46"/>
      <c r="H72" s="36"/>
      <c r="I72" s="65"/>
      <c r="J72" s="65"/>
      <c r="K72" s="66"/>
      <c r="L72" s="67"/>
      <c r="M72" s="67"/>
      <c r="N72" s="68"/>
      <c r="O72" s="69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35"/>
      <c r="AA72" s="35"/>
    </row>
    <row r="73" ht="18" customHeight="1" spans="1:27">
      <c r="A73" s="41"/>
      <c r="B73" s="41"/>
      <c r="C73" s="41"/>
      <c r="D73" s="43" t="s">
        <v>60</v>
      </c>
      <c r="E73" s="44"/>
      <c r="F73" s="45">
        <f>D34</f>
        <v>1582799</v>
      </c>
      <c r="G73" s="46"/>
      <c r="H73" s="36"/>
      <c r="I73" s="66"/>
      <c r="J73" s="66"/>
      <c r="K73" s="66"/>
      <c r="L73" s="67"/>
      <c r="M73" s="67"/>
      <c r="N73" s="17"/>
      <c r="O73" s="69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35"/>
      <c r="AA73" s="35"/>
    </row>
    <row r="74" ht="18" customHeight="1" spans="1:27">
      <c r="A74" s="41"/>
      <c r="B74" s="41"/>
      <c r="C74" s="41"/>
      <c r="D74" s="18" t="s">
        <v>61</v>
      </c>
      <c r="E74" s="44"/>
      <c r="F74" s="45">
        <f>E34</f>
        <v>0</v>
      </c>
      <c r="G74" s="46"/>
      <c r="H74" s="36"/>
      <c r="I74" s="66"/>
      <c r="J74" s="66"/>
      <c r="K74" s="66"/>
      <c r="L74" s="24"/>
      <c r="M74" s="24"/>
      <c r="N74" s="17"/>
      <c r="O74" s="69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35"/>
      <c r="AA74" s="35"/>
    </row>
    <row r="75" ht="18" customHeight="1" spans="1:27">
      <c r="A75" s="41"/>
      <c r="B75" s="41"/>
      <c r="C75" s="41"/>
      <c r="D75" s="8" t="s">
        <v>62</v>
      </c>
      <c r="E75" s="12"/>
      <c r="F75" s="45">
        <f>B51+C51</f>
        <v>0</v>
      </c>
      <c r="G75" s="46" t="s">
        <v>63</v>
      </c>
      <c r="H75" s="36"/>
      <c r="I75" s="66"/>
      <c r="J75" s="66"/>
      <c r="K75" s="66"/>
      <c r="L75" s="70"/>
      <c r="M75" s="70"/>
      <c r="N75" s="71"/>
      <c r="O75" s="69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35"/>
      <c r="AA75" s="35"/>
    </row>
    <row r="76" ht="18" customHeight="1" spans="1:27">
      <c r="A76" s="41"/>
      <c r="B76" s="41"/>
      <c r="C76" s="41"/>
      <c r="D76" s="18" t="s">
        <v>64</v>
      </c>
      <c r="E76" s="44"/>
      <c r="F76" s="45">
        <f>D51+E51</f>
        <v>40999746.96</v>
      </c>
      <c r="G76" s="46"/>
      <c r="H76" s="36"/>
      <c r="I76" s="66"/>
      <c r="J76" s="66"/>
      <c r="K76" s="66"/>
      <c r="L76" s="72"/>
      <c r="M76" s="72"/>
      <c r="N76" s="71"/>
      <c r="O76" s="69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35"/>
      <c r="AA76" s="35"/>
    </row>
    <row r="77" ht="18" customHeight="1" spans="1:27">
      <c r="A77" s="41"/>
      <c r="B77" s="41"/>
      <c r="C77" s="41"/>
      <c r="D77" s="18" t="s">
        <v>65</v>
      </c>
      <c r="E77" s="44"/>
      <c r="F77" s="13">
        <f>F51</f>
        <v>3432285.78</v>
      </c>
      <c r="G77" s="46"/>
      <c r="H77" s="36"/>
      <c r="I77" s="66"/>
      <c r="J77" s="66"/>
      <c r="K77" s="66"/>
      <c r="L77" s="72"/>
      <c r="M77" s="72"/>
      <c r="N77" s="73"/>
      <c r="O77" s="69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35"/>
      <c r="AA77" s="35"/>
    </row>
    <row r="78" ht="18" customHeight="1" spans="1:27">
      <c r="A78" s="41"/>
      <c r="B78" s="41"/>
      <c r="C78" s="41"/>
      <c r="D78" s="12" t="s">
        <v>7</v>
      </c>
      <c r="E78" s="12"/>
      <c r="F78" s="13">
        <f>C17</f>
        <v>7699.99999997301</v>
      </c>
      <c r="G78" s="12" t="s">
        <v>66</v>
      </c>
      <c r="H78" s="36"/>
      <c r="I78" s="66"/>
      <c r="J78" s="66"/>
      <c r="K78" s="66"/>
      <c r="L78" s="72"/>
      <c r="M78" s="72"/>
      <c r="N78" s="73"/>
      <c r="O78" s="69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35"/>
      <c r="AA78" s="35"/>
    </row>
    <row r="79" ht="18" customHeight="1" spans="1:27">
      <c r="A79" s="41"/>
      <c r="B79" s="41"/>
      <c r="C79" s="41"/>
      <c r="D79" s="44" t="s">
        <v>67</v>
      </c>
      <c r="E79" s="44"/>
      <c r="F79" s="45">
        <f>B67+C67+D67+E67+F67</f>
        <v>2844900.13333333</v>
      </c>
      <c r="G79" s="12"/>
      <c r="H79" s="36"/>
      <c r="I79" s="66"/>
      <c r="J79" s="66"/>
      <c r="K79" s="66"/>
      <c r="L79" s="73"/>
      <c r="M79" s="73"/>
      <c r="N79" s="71"/>
      <c r="O79" s="3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35"/>
      <c r="AA79" s="35"/>
    </row>
    <row r="80" ht="18" customHeight="1" spans="1:27">
      <c r="A80" s="47" t="s">
        <v>68</v>
      </c>
      <c r="B80" s="48"/>
      <c r="C80" s="49">
        <f>C71+C72</f>
        <v>100845895.5505</v>
      </c>
      <c r="D80" s="50" t="s">
        <v>69</v>
      </c>
      <c r="E80" s="51"/>
      <c r="F80" s="52">
        <f>SUM(F71:F79)</f>
        <v>100968792.073333</v>
      </c>
      <c r="G80" s="53">
        <f>(C80-F80)/C80*100</f>
        <v>-0.121865666582112</v>
      </c>
      <c r="H80" s="36"/>
      <c r="I80" s="66"/>
      <c r="J80" s="66"/>
      <c r="K80" s="66"/>
      <c r="L80" s="70"/>
      <c r="M80" s="70"/>
      <c r="N80" s="71"/>
      <c r="O80" s="74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35"/>
      <c r="AA80" s="35"/>
    </row>
    <row r="81" ht="18" customHeight="1" spans="1:27">
      <c r="A81" s="54" t="s">
        <v>70</v>
      </c>
      <c r="B81" s="54"/>
      <c r="C81" s="54"/>
      <c r="D81" s="55">
        <f>C80-F78-F79</f>
        <v>97993295.4171667</v>
      </c>
      <c r="E81" s="55"/>
      <c r="F81" s="55"/>
      <c r="G81" s="55"/>
      <c r="H81" s="36"/>
      <c r="I81" s="66"/>
      <c r="J81" s="66"/>
      <c r="K81" s="66"/>
      <c r="L81" s="70"/>
      <c r="M81" s="70"/>
      <c r="N81" s="71"/>
      <c r="O81" s="74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35"/>
      <c r="AA81" s="35"/>
    </row>
    <row r="82" ht="18" customHeight="1" spans="1:27">
      <c r="A82" s="56" t="s">
        <v>71</v>
      </c>
      <c r="B82" s="56"/>
      <c r="C82" s="56"/>
      <c r="D82" s="56"/>
      <c r="E82" s="56"/>
      <c r="F82" s="56"/>
      <c r="G82" s="15"/>
      <c r="H82" s="57"/>
      <c r="I82" s="36"/>
      <c r="J82" s="36"/>
      <c r="K82" s="36"/>
      <c r="L82" s="36"/>
      <c r="M82" s="36"/>
      <c r="N82" s="36"/>
      <c r="O82" s="3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35"/>
      <c r="AA82" s="35"/>
    </row>
    <row r="83" spans="1:27">
      <c r="A83" s="15"/>
      <c r="B83" s="15"/>
      <c r="C83" s="15"/>
      <c r="D83" s="15"/>
      <c r="E83" s="15"/>
      <c r="F83" s="15"/>
      <c r="G83" s="58"/>
      <c r="H83" s="36"/>
      <c r="I83" s="36"/>
      <c r="J83" s="36"/>
      <c r="K83" s="36"/>
      <c r="L83" s="36"/>
      <c r="M83" s="36"/>
      <c r="N83" s="36"/>
      <c r="O83" s="3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35"/>
      <c r="AA83" s="35"/>
    </row>
    <row r="84" spans="1:27">
      <c r="A84" s="15"/>
      <c r="B84" s="15"/>
      <c r="C84" s="15"/>
      <c r="D84" s="15"/>
      <c r="E84" s="15"/>
      <c r="F84" s="15"/>
      <c r="G84" s="15"/>
      <c r="H84" s="36"/>
      <c r="I84" s="36"/>
      <c r="J84" s="36"/>
      <c r="K84" s="36"/>
      <c r="L84" s="36"/>
      <c r="M84" s="36"/>
      <c r="N84" s="36"/>
      <c r="O84" s="3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35"/>
      <c r="AA84" s="35"/>
    </row>
    <row r="85" spans="1:27">
      <c r="A85" s="15"/>
      <c r="B85" s="15"/>
      <c r="C85" s="15"/>
      <c r="D85" s="15"/>
      <c r="E85" s="15"/>
      <c r="F85" s="15"/>
      <c r="G85" s="15"/>
      <c r="H85" s="36"/>
      <c r="I85" s="36"/>
      <c r="J85" s="36"/>
      <c r="K85" s="36"/>
      <c r="L85" s="36"/>
      <c r="M85" s="36"/>
      <c r="N85" s="36"/>
      <c r="O85" s="3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35"/>
      <c r="AA85" s="35"/>
    </row>
    <row r="86" spans="1:27">
      <c r="A86" s="1"/>
      <c r="B86" s="1"/>
      <c r="C86" s="15"/>
      <c r="D86" s="15"/>
      <c r="E86" s="15"/>
      <c r="F86" s="15"/>
      <c r="G86" s="15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35"/>
      <c r="AA86" s="35"/>
    </row>
    <row r="87" spans="1:27">
      <c r="A87" s="1"/>
      <c r="B87" s="1"/>
      <c r="C87" s="15"/>
      <c r="D87" s="15"/>
      <c r="E87" s="15"/>
      <c r="F87" s="15"/>
      <c r="G87" s="15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35"/>
      <c r="AA87" s="35"/>
    </row>
    <row r="88" spans="1:27">
      <c r="A88" s="1"/>
      <c r="B88" s="1"/>
      <c r="C88" s="15"/>
      <c r="D88" s="15"/>
      <c r="E88" s="15"/>
      <c r="F88" s="15"/>
      <c r="G88" s="15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35"/>
      <c r="AA88" s="35"/>
    </row>
    <row r="89" ht="27" spans="1:27">
      <c r="A89" s="59" t="s">
        <v>72</v>
      </c>
      <c r="B89" s="59" t="s">
        <v>73</v>
      </c>
      <c r="C89" s="59"/>
      <c r="D89" s="59"/>
      <c r="E89" s="59"/>
      <c r="F89" s="59"/>
      <c r="G89" s="59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35"/>
      <c r="AA89" s="35"/>
    </row>
    <row r="90" spans="1:27">
      <c r="A90" s="17"/>
      <c r="B90" s="60" t="s">
        <v>74</v>
      </c>
      <c r="C90" s="60"/>
      <c r="D90" s="60"/>
      <c r="E90" s="60"/>
      <c r="F90" s="60"/>
      <c r="G90" s="60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35"/>
      <c r="AA90" s="35"/>
    </row>
    <row r="91" spans="1:23">
      <c r="A91" s="17"/>
      <c r="B91" s="60" t="s">
        <v>75</v>
      </c>
      <c r="C91" s="60"/>
      <c r="D91" s="60"/>
      <c r="E91" s="60"/>
      <c r="F91" s="60"/>
      <c r="G91" s="60"/>
      <c r="H91" s="1"/>
      <c r="N91" s="75"/>
      <c r="O91" s="75"/>
      <c r="W91" s="75"/>
    </row>
    <row r="92" ht="27" spans="1:18">
      <c r="A92" s="59" t="s">
        <v>76</v>
      </c>
      <c r="B92" s="60" t="s">
        <v>77</v>
      </c>
      <c r="C92" s="60"/>
      <c r="D92" s="60"/>
      <c r="E92" s="60"/>
      <c r="F92" s="60"/>
      <c r="G92" s="60"/>
      <c r="H92" s="61"/>
      <c r="I92" s="75"/>
      <c r="J92" s="76"/>
      <c r="L92" s="75"/>
      <c r="R92" s="77"/>
    </row>
    <row r="93" spans="1:18">
      <c r="A93" s="17"/>
      <c r="B93" s="60" t="s">
        <v>78</v>
      </c>
      <c r="C93" s="60"/>
      <c r="D93" s="60"/>
      <c r="E93" s="60"/>
      <c r="F93" s="60"/>
      <c r="G93" s="60"/>
      <c r="H93" s="1"/>
      <c r="J93" s="76"/>
      <c r="L93" s="75"/>
      <c r="R93" s="77"/>
    </row>
    <row r="94" spans="1:18">
      <c r="A94" s="17"/>
      <c r="B94" s="60" t="s">
        <v>79</v>
      </c>
      <c r="C94" s="60"/>
      <c r="D94" s="60"/>
      <c r="E94" s="60"/>
      <c r="F94" s="60"/>
      <c r="G94" s="60"/>
      <c r="H94" s="61"/>
      <c r="J94" s="76"/>
      <c r="L94" s="75"/>
      <c r="R94" s="77"/>
    </row>
    <row r="95" ht="27" spans="1:18">
      <c r="A95" s="59" t="s">
        <v>76</v>
      </c>
      <c r="B95" s="60" t="s">
        <v>80</v>
      </c>
      <c r="C95" s="60"/>
      <c r="D95" s="60"/>
      <c r="E95" s="60"/>
      <c r="F95" s="60"/>
      <c r="G95" s="60"/>
      <c r="H95" s="1"/>
      <c r="J95" s="76"/>
      <c r="L95" s="75"/>
      <c r="R95" s="77"/>
    </row>
    <row r="96" spans="1:18">
      <c r="A96" s="17"/>
      <c r="B96" s="60" t="s">
        <v>81</v>
      </c>
      <c r="C96" s="60"/>
      <c r="D96" s="60"/>
      <c r="E96" s="60"/>
      <c r="F96" s="60"/>
      <c r="G96" s="60"/>
      <c r="H96" s="1"/>
      <c r="J96" s="76"/>
      <c r="L96" s="75"/>
      <c r="R96" s="77"/>
    </row>
    <row r="97" spans="1:18">
      <c r="A97" s="1"/>
      <c r="B97" s="1"/>
      <c r="C97" s="4"/>
      <c r="D97" s="17"/>
      <c r="E97" s="4"/>
      <c r="F97" s="62"/>
      <c r="G97" s="17"/>
      <c r="H97" s="1"/>
      <c r="J97" s="76"/>
      <c r="L97" s="75"/>
      <c r="R97" s="77"/>
    </row>
    <row r="98" spans="1:18">
      <c r="A98" s="1"/>
      <c r="B98" s="1"/>
      <c r="C98" s="4"/>
      <c r="D98" s="17"/>
      <c r="E98" s="4"/>
      <c r="F98" s="62"/>
      <c r="G98" s="17"/>
      <c r="H98" s="1"/>
      <c r="J98" s="76"/>
      <c r="L98" s="75"/>
      <c r="R98" s="77"/>
    </row>
    <row r="99" spans="3:18">
      <c r="C99" s="63"/>
      <c r="D99" s="2"/>
      <c r="E99" s="63"/>
      <c r="F99" s="64"/>
      <c r="J99" s="76"/>
      <c r="L99" s="75"/>
      <c r="R99" s="77"/>
    </row>
    <row r="100" spans="1:18">
      <c r="A100" s="2"/>
      <c r="B100" s="63"/>
      <c r="C100" s="63"/>
      <c r="D100" s="2"/>
      <c r="E100" s="63"/>
      <c r="F100" s="64"/>
      <c r="J100" s="76"/>
      <c r="L100" s="75"/>
      <c r="R100" s="77"/>
    </row>
    <row r="101" spans="1:18">
      <c r="A101" s="2"/>
      <c r="B101" s="63"/>
      <c r="C101" s="63"/>
      <c r="D101" s="2"/>
      <c r="E101" s="63"/>
      <c r="F101" s="64"/>
      <c r="J101" s="76"/>
      <c r="L101" s="75"/>
      <c r="R101" s="77"/>
    </row>
    <row r="102" spans="1:18">
      <c r="A102" s="2"/>
      <c r="B102" s="63"/>
      <c r="C102" s="63"/>
      <c r="D102" s="2"/>
      <c r="E102" s="63"/>
      <c r="F102" s="64"/>
      <c r="J102" s="76"/>
      <c r="L102" s="75"/>
      <c r="R102" s="77"/>
    </row>
  </sheetData>
  <mergeCells count="52">
    <mergeCell ref="A1:H1"/>
    <mergeCell ref="A2:H2"/>
    <mergeCell ref="B3:D3"/>
    <mergeCell ref="E3:G3"/>
    <mergeCell ref="A19:E19"/>
    <mergeCell ref="A35:F35"/>
    <mergeCell ref="A36:F36"/>
    <mergeCell ref="B38:C38"/>
    <mergeCell ref="D38:E38"/>
    <mergeCell ref="A53:F53"/>
    <mergeCell ref="A68:G68"/>
    <mergeCell ref="A69:G69"/>
    <mergeCell ref="A70:C70"/>
    <mergeCell ref="D70:F70"/>
    <mergeCell ref="A71:B71"/>
    <mergeCell ref="D71:E71"/>
    <mergeCell ref="A72:B72"/>
    <mergeCell ref="D72:E72"/>
    <mergeCell ref="A73:B73"/>
    <mergeCell ref="D73:E73"/>
    <mergeCell ref="A74:B74"/>
    <mergeCell ref="D74:E74"/>
    <mergeCell ref="A75:B75"/>
    <mergeCell ref="D75:E75"/>
    <mergeCell ref="A76:B76"/>
    <mergeCell ref="D76:E76"/>
    <mergeCell ref="A77:B77"/>
    <mergeCell ref="D77:E77"/>
    <mergeCell ref="A78:B78"/>
    <mergeCell ref="D78:E78"/>
    <mergeCell ref="A79:B79"/>
    <mergeCell ref="D79:E79"/>
    <mergeCell ref="A80:B80"/>
    <mergeCell ref="D80:E80"/>
    <mergeCell ref="A81:C81"/>
    <mergeCell ref="D81:G81"/>
    <mergeCell ref="A82:F82"/>
    <mergeCell ref="B89:G89"/>
    <mergeCell ref="B90:G90"/>
    <mergeCell ref="B91:G91"/>
    <mergeCell ref="B92:G92"/>
    <mergeCell ref="B93:G93"/>
    <mergeCell ref="B94:G94"/>
    <mergeCell ref="B95:G95"/>
    <mergeCell ref="B96:G96"/>
    <mergeCell ref="A3:A4"/>
    <mergeCell ref="A20:A21"/>
    <mergeCell ref="A37:A38"/>
    <mergeCell ref="G71:G74"/>
    <mergeCell ref="G75:G77"/>
    <mergeCell ref="G78:G79"/>
    <mergeCell ref="H3:H4"/>
  </mergeCells>
  <pageMargins left="0.707638888888889" right="0.707638888888889" top="0.747916666666667" bottom="0.747916666666667" header="0.313888888888889" footer="0.313888888888889"/>
  <pageSetup paperSize="9" scale="90" orientation="landscape"/>
  <headerFooter/>
  <rowBreaks count="2" manualBreakCount="2">
    <brk id="34" max="7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电量核查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Administrator</cp:lastModifiedBy>
  <dcterms:created xsi:type="dcterms:W3CDTF">2017-02-23T01:03:00Z</dcterms:created>
  <cp:lastPrinted>2017-03-15T13:30:00Z</cp:lastPrinted>
  <dcterms:modified xsi:type="dcterms:W3CDTF">2017-03-18T02:03:35Z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